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G:\共有ドライブ\パイプシステム開発営業部_海外営業G_北米\北米\06_営業ツール\12_ウェブサイト技術資料追加\Technical information\2_Joint check sheet\Revised_Kagawa\"/>
    </mc:Choice>
  </mc:AlternateContent>
  <xr:revisionPtr revIDLastSave="0" documentId="13_ncr:1_{3D1EA377-659E-4E99-9B7C-890B2CF28905}" xr6:coauthVersionLast="46" xr6:coauthVersionMax="46" xr10:uidLastSave="{00000000-0000-0000-0000-000000000000}"/>
  <bookViews>
    <workbookView xWindow="-108" yWindow="-108" windowWidth="23256" windowHeight="12576" tabRatio="694" xr2:uid="{00000000-000D-0000-FFFF-FFFF00000000}"/>
  </bookViews>
  <sheets>
    <sheet name="NS check sheet" sheetId="15" r:id="rId1"/>
    <sheet name="Appendix" sheetId="18" r:id="rId2"/>
    <sheet name="--&gt;" sheetId="17" state="hidden" r:id="rId3"/>
    <sheet name="Source" sheetId="16" state="hidden" r:id="rId4"/>
  </sheets>
  <definedNames>
    <definedName name="_xlnm.Print_Area" localSheetId="0">'NS check sheet'!$B$1:$O$35</definedName>
  </definedNames>
  <calcPr calcId="181029"/>
</workbook>
</file>

<file path=xl/calcChain.xml><?xml version="1.0" encoding="utf-8"?>
<calcChain xmlns="http://schemas.openxmlformats.org/spreadsheetml/2006/main">
  <c r="M32" i="15" l="1"/>
  <c r="K32" i="15"/>
  <c r="I32" i="15"/>
  <c r="G32" i="15"/>
  <c r="E32" i="15"/>
  <c r="M20" i="15"/>
  <c r="M25" i="15"/>
  <c r="M30" i="15"/>
  <c r="M31" i="15"/>
  <c r="K31" i="15"/>
  <c r="I31" i="15"/>
  <c r="G31" i="15"/>
  <c r="E31" i="15"/>
  <c r="K30" i="15"/>
  <c r="I30" i="15"/>
  <c r="G30" i="15"/>
  <c r="E30" i="15"/>
  <c r="H3" i="15" l="1"/>
  <c r="B31" i="15"/>
  <c r="F3" i="15"/>
  <c r="F11" i="16"/>
  <c r="F9" i="16"/>
  <c r="F8" i="16"/>
  <c r="F7" i="16"/>
  <c r="F6" i="16"/>
  <c r="G25" i="15"/>
  <c r="I25" i="15"/>
  <c r="K25" i="15"/>
  <c r="E25" i="15"/>
  <c r="G20" i="15"/>
  <c r="I20" i="15"/>
  <c r="K20" i="15"/>
  <c r="E20" i="15"/>
</calcChain>
</file>

<file path=xl/sharedStrings.xml><?xml version="1.0" encoding="utf-8"?>
<sst xmlns="http://schemas.openxmlformats.org/spreadsheetml/2006/main" count="61" uniqueCount="45">
  <si>
    <t>Check List</t>
    <phoneticPr fontId="2"/>
  </si>
  <si>
    <t>Judgement</t>
    <phoneticPr fontId="2"/>
  </si>
  <si>
    <t>Top</t>
    <phoneticPr fontId="1"/>
  </si>
  <si>
    <t>Bottom</t>
    <phoneticPr fontId="1"/>
  </si>
  <si>
    <t>South</t>
    <phoneticPr fontId="1"/>
  </si>
  <si>
    <t>North</t>
    <phoneticPr fontId="1"/>
  </si>
  <si>
    <t>Recorded by</t>
    <phoneticPr fontId="2"/>
  </si>
  <si>
    <t>Approved by</t>
    <phoneticPr fontId="2"/>
  </si>
  <si>
    <t>Crew/Contractor</t>
    <phoneticPr fontId="2"/>
  </si>
  <si>
    <t>Date</t>
    <phoneticPr fontId="1"/>
  </si>
  <si>
    <t>OD(mm)</t>
    <phoneticPr fontId="1"/>
  </si>
  <si>
    <t>STA.</t>
    <phoneticPr fontId="1"/>
  </si>
  <si>
    <t>Item No.</t>
    <phoneticPr fontId="1"/>
  </si>
  <si>
    <t>Description</t>
    <phoneticPr fontId="1"/>
  </si>
  <si>
    <t>Symbol</t>
    <phoneticPr fontId="1"/>
  </si>
  <si>
    <t>Project/Site</t>
    <phoneticPr fontId="1"/>
  </si>
  <si>
    <t>Judge</t>
    <phoneticPr fontId="1"/>
  </si>
  <si>
    <t>Pipe size (in.)</t>
    <phoneticPr fontId="2"/>
  </si>
  <si>
    <t>+2, -3</t>
    <phoneticPr fontId="1"/>
  </si>
  <si>
    <t>1. Back-up Ring position</t>
    <phoneticPr fontId="1"/>
  </si>
  <si>
    <t>2. Insertion position</t>
    <phoneticPr fontId="1"/>
  </si>
  <si>
    <t>3. Clearance between Spigot and
  Socket should be even (4 points)</t>
    <phoneticPr fontId="2"/>
  </si>
  <si>
    <r>
      <t>4. Torque up (75ft.lbs</t>
    </r>
    <r>
      <rPr>
        <sz val="10"/>
        <rFont val="ＭＳ Ｐゴシック"/>
        <family val="3"/>
        <charset val="128"/>
      </rPr>
      <t>≒</t>
    </r>
    <r>
      <rPr>
        <sz val="10"/>
        <rFont val="Arial"/>
        <family val="2"/>
      </rPr>
      <t>100N-m)</t>
    </r>
    <phoneticPr fontId="2"/>
  </si>
  <si>
    <t>6. Rubber Gasket shape</t>
    <phoneticPr fontId="2"/>
  </si>
  <si>
    <t>tolerance</t>
    <phoneticPr fontId="1"/>
  </si>
  <si>
    <t>OD</t>
    <phoneticPr fontId="1"/>
  </si>
  <si>
    <t>Inch</t>
    <phoneticPr fontId="1"/>
  </si>
  <si>
    <t>mm</t>
    <phoneticPr fontId="1"/>
  </si>
  <si>
    <t>Pipe size</t>
    <phoneticPr fontId="1"/>
  </si>
  <si>
    <t>NS-Type JOINT ASSEMBLING CHECK SHEET</t>
    <phoneticPr fontId="2"/>
  </si>
  <si>
    <t>Allowable def.</t>
    <phoneticPr fontId="1"/>
  </si>
  <si>
    <t>deg.</t>
    <phoneticPr fontId="1"/>
  </si>
  <si>
    <t xml:space="preserve">Deflection (Hor.) </t>
    <phoneticPr fontId="1"/>
  </si>
  <si>
    <t xml:space="preserve">Deflection (Ver.) </t>
    <phoneticPr fontId="1"/>
  </si>
  <si>
    <t>Allowable</t>
    <phoneticPr fontId="1"/>
  </si>
  <si>
    <t>±2.0</t>
    <phoneticPr fontId="1"/>
  </si>
  <si>
    <t>Remark</t>
    <phoneticPr fontId="1"/>
  </si>
  <si>
    <t>Note</t>
    <phoneticPr fontId="1"/>
  </si>
  <si>
    <t>2. Insertion pattern</t>
    <phoneticPr fontId="1"/>
  </si>
  <si>
    <t xml:space="preserve"> Align the center of the red lines a split portion</t>
    <phoneticPr fontId="1"/>
  </si>
  <si>
    <t xml:space="preserve"> of Lock ring</t>
    <phoneticPr fontId="1"/>
  </si>
  <si>
    <t>6. Combination of A and C is bad.</t>
    <phoneticPr fontId="1"/>
  </si>
  <si>
    <t>1st Edition (Apr.2021)</t>
    <phoneticPr fontId="1"/>
  </si>
  <si>
    <r>
      <t xml:space="preserve">5. Bolting balance (inch)
</t>
    </r>
    <r>
      <rPr>
        <sz val="8"/>
        <rFont val="Arial"/>
        <family val="2"/>
      </rPr>
      <t>Gap shall be uniform all around.
Allowable difference is less than 1/4".</t>
    </r>
    <phoneticPr fontId="2"/>
  </si>
  <si>
    <r>
      <t xml:space="preserve">7.Length between bell and white line (inch)
</t>
    </r>
    <r>
      <rPr>
        <sz val="8"/>
        <color indexed="8"/>
        <rFont val="Arial"/>
        <family val="2"/>
      </rPr>
      <t>Deflection angle shall be less than allowable degrees.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</si>
</sst>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m/d/yy;@"/>
    <numFmt numFmtId="178" formatCode="0.0_ "/>
    <numFmt numFmtId="179" formatCode="0.00_ &quot;deg.&quot;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1"/>
      <color indexed="8"/>
      <name val="Arial"/>
      <family val="2"/>
    </font>
    <font>
      <sz val="10"/>
      <name val="ＭＳ Ｐゴシック"/>
      <family val="3"/>
      <charset val="128"/>
    </font>
    <font>
      <sz val="11"/>
      <name val="Times New Roman"/>
      <family val="1"/>
    </font>
    <font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3" fillId="0" borderId="0" xfId="0" applyFont="1"/>
    <xf numFmtId="0" fontId="3" fillId="0" borderId="0" xfId="0" applyFont="1" applyFill="1"/>
    <xf numFmtId="0" fontId="3" fillId="0" borderId="1" xfId="0" applyFont="1" applyBorder="1"/>
    <xf numFmtId="0" fontId="5" fillId="0" borderId="2" xfId="0" applyFont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11" fillId="0" borderId="0" xfId="0" applyFont="1"/>
    <xf numFmtId="178" fontId="11" fillId="0" borderId="2" xfId="0" applyNumberFormat="1" applyFont="1" applyBorder="1" applyAlignment="1">
      <alignment horizontal="center" vertical="center"/>
    </xf>
    <xf numFmtId="0" fontId="11" fillId="0" borderId="2" xfId="0" quotePrefix="1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5" xfId="0" applyFont="1" applyBorder="1" applyAlignment="1">
      <alignment horizontal="right" vertical="center"/>
    </xf>
    <xf numFmtId="176" fontId="11" fillId="0" borderId="2" xfId="0" applyNumberFormat="1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179" fontId="5" fillId="0" borderId="17" xfId="0" applyNumberFormat="1" applyFont="1" applyBorder="1" applyAlignment="1">
      <alignment horizontal="left" vertical="center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3" fillId="0" borderId="10" xfId="0" applyFont="1" applyBorder="1"/>
    <xf numFmtId="0" fontId="3" fillId="0" borderId="11" xfId="0" applyFont="1" applyBorder="1"/>
    <xf numFmtId="49" fontId="3" fillId="0" borderId="11" xfId="0" applyNumberFormat="1" applyFont="1" applyBorder="1"/>
    <xf numFmtId="0" fontId="9" fillId="0" borderId="11" xfId="0" applyFont="1" applyBorder="1"/>
    <xf numFmtId="49" fontId="3" fillId="0" borderId="12" xfId="0" applyNumberFormat="1" applyFont="1" applyBorder="1"/>
    <xf numFmtId="0" fontId="12" fillId="0" borderId="3" xfId="0" applyFont="1" applyBorder="1"/>
    <xf numFmtId="0" fontId="12" fillId="0" borderId="0" xfId="0" applyFont="1"/>
    <xf numFmtId="0" fontId="9" fillId="0" borderId="3" xfId="0" applyFont="1" applyBorder="1"/>
    <xf numFmtId="0" fontId="7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17" fillId="0" borderId="3" xfId="0" applyFont="1" applyBorder="1"/>
    <xf numFmtId="0" fontId="3" fillId="0" borderId="0" xfId="0" applyFont="1" applyBorder="1"/>
    <xf numFmtId="0" fontId="0" fillId="0" borderId="0" xfId="0" applyBorder="1"/>
    <xf numFmtId="0" fontId="12" fillId="0" borderId="0" xfId="0" applyFont="1" applyAlignment="1"/>
    <xf numFmtId="0" fontId="12" fillId="0" borderId="0" xfId="0" applyFont="1" applyBorder="1"/>
    <xf numFmtId="0" fontId="9" fillId="0" borderId="0" xfId="0" applyFont="1" applyBorder="1"/>
    <xf numFmtId="0" fontId="12" fillId="0" borderId="0" xfId="0" applyFont="1" applyBorder="1" applyAlignment="1"/>
    <xf numFmtId="0" fontId="12" fillId="0" borderId="1" xfId="0" applyFont="1" applyBorder="1" applyAlignment="1"/>
    <xf numFmtId="0" fontId="12" fillId="0" borderId="5" xfId="0" applyFont="1" applyBorder="1" applyAlignment="1"/>
    <xf numFmtId="0" fontId="12" fillId="0" borderId="57" xfId="0" applyFont="1" applyBorder="1" applyAlignment="1"/>
    <xf numFmtId="0" fontId="12" fillId="0" borderId="13" xfId="0" applyFont="1" applyFill="1" applyBorder="1" applyAlignment="1" applyProtection="1">
      <alignment horizontal="center"/>
      <protection locked="0"/>
    </xf>
    <xf numFmtId="0" fontId="12" fillId="0" borderId="14" xfId="0" applyFont="1" applyFill="1" applyBorder="1" applyAlignment="1" applyProtection="1">
      <alignment horizontal="center"/>
      <protection locked="0"/>
    </xf>
    <xf numFmtId="0" fontId="12" fillId="0" borderId="15" xfId="0" applyFont="1" applyFill="1" applyBorder="1" applyAlignment="1" applyProtection="1">
      <alignment horizontal="center"/>
      <protection locked="0"/>
    </xf>
    <xf numFmtId="0" fontId="13" fillId="0" borderId="2" xfId="0" applyNumberFormat="1" applyFont="1" applyBorder="1" applyAlignment="1" applyProtection="1">
      <alignment horizontal="center" vertical="center"/>
      <protection locked="0"/>
    </xf>
    <xf numFmtId="179" fontId="13" fillId="0" borderId="2" xfId="0" applyNumberFormat="1" applyFont="1" applyBorder="1" applyAlignment="1">
      <alignment horizontal="center" vertical="center"/>
    </xf>
    <xf numFmtId="179" fontId="13" fillId="0" borderId="19" xfId="0" applyNumberFormat="1" applyFont="1" applyBorder="1" applyAlignment="1">
      <alignment horizontal="center" vertical="center"/>
    </xf>
    <xf numFmtId="0" fontId="12" fillId="0" borderId="21" xfId="0" applyFont="1" applyFill="1" applyBorder="1" applyAlignment="1">
      <alignment horizontal="center"/>
    </xf>
    <xf numFmtId="0" fontId="12" fillId="0" borderId="22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center"/>
    </xf>
    <xf numFmtId="0" fontId="12" fillId="0" borderId="24" xfId="0" applyFont="1" applyFill="1" applyBorder="1" applyAlignment="1">
      <alignment horizontal="center"/>
    </xf>
    <xf numFmtId="0" fontId="12" fillId="0" borderId="25" xfId="0" applyFont="1" applyFill="1" applyBorder="1" applyAlignment="1">
      <alignment horizontal="center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0" fontId="3" fillId="0" borderId="28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29" xfId="0" applyFont="1" applyFill="1" applyBorder="1" applyAlignment="1" applyProtection="1">
      <alignment horizontal="center" vertical="center"/>
      <protection locked="0"/>
    </xf>
    <xf numFmtId="0" fontId="3" fillId="0" borderId="30" xfId="0" applyFont="1" applyFill="1" applyBorder="1" applyAlignment="1" applyProtection="1">
      <alignment horizontal="center" vertical="center"/>
      <protection locked="0"/>
    </xf>
    <xf numFmtId="0" fontId="3" fillId="0" borderId="31" xfId="0" applyFont="1" applyFill="1" applyBorder="1" applyAlignment="1" applyProtection="1">
      <alignment horizontal="center" vertical="center"/>
      <protection locked="0"/>
    </xf>
    <xf numFmtId="0" fontId="3" fillId="0" borderId="32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9" xfId="0" applyFont="1" applyFill="1" applyBorder="1" applyAlignment="1">
      <alignment horizontal="center" vertical="center" shrinkToFit="1"/>
    </xf>
    <xf numFmtId="177" fontId="12" fillId="0" borderId="33" xfId="0" applyNumberFormat="1" applyFont="1" applyFill="1" applyBorder="1" applyAlignment="1" applyProtection="1">
      <alignment horizontal="center"/>
      <protection locked="0"/>
    </xf>
    <xf numFmtId="178" fontId="3" fillId="0" borderId="54" xfId="0" applyNumberFormat="1" applyFont="1" applyBorder="1" applyAlignment="1">
      <alignment horizontal="center" vertical="center"/>
    </xf>
    <xf numFmtId="178" fontId="3" fillId="0" borderId="55" xfId="0" applyNumberFormat="1" applyFont="1" applyBorder="1" applyAlignment="1">
      <alignment horizontal="center" vertical="center"/>
    </xf>
    <xf numFmtId="0" fontId="3" fillId="0" borderId="55" xfId="0" quotePrefix="1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57" xfId="0" applyFont="1" applyFill="1" applyBorder="1" applyAlignment="1">
      <alignment horizontal="center" vertical="center"/>
    </xf>
    <xf numFmtId="0" fontId="12" fillId="0" borderId="41" xfId="0" applyFont="1" applyBorder="1" applyAlignment="1" applyProtection="1">
      <alignment horizontal="center" vertical="center"/>
      <protection locked="0"/>
    </xf>
    <xf numFmtId="0" fontId="12" fillId="0" borderId="42" xfId="0" applyFont="1" applyBorder="1" applyAlignment="1" applyProtection="1">
      <alignment horizontal="center" vertical="center"/>
      <protection locked="0"/>
    </xf>
    <xf numFmtId="0" fontId="12" fillId="0" borderId="43" xfId="0" applyFont="1" applyBorder="1" applyAlignment="1" applyProtection="1">
      <alignment horizontal="center" vertical="center"/>
      <protection locked="0"/>
    </xf>
    <xf numFmtId="0" fontId="8" fillId="0" borderId="3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>
      <alignment horizontal="left"/>
    </xf>
    <xf numFmtId="0" fontId="12" fillId="2" borderId="8" xfId="0" applyFont="1" applyFill="1" applyBorder="1" applyAlignment="1">
      <alignment horizontal="left"/>
    </xf>
    <xf numFmtId="0" fontId="12" fillId="2" borderId="9" xfId="0" applyFont="1" applyFill="1" applyBorder="1" applyAlignment="1">
      <alignment horizontal="left"/>
    </xf>
    <xf numFmtId="0" fontId="12" fillId="0" borderId="2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49" fontId="12" fillId="0" borderId="46" xfId="0" applyNumberFormat="1" applyFont="1" applyBorder="1" applyAlignment="1" applyProtection="1">
      <alignment horizontal="center" vertical="center"/>
      <protection locked="0"/>
    </xf>
    <xf numFmtId="49" fontId="12" fillId="0" borderId="47" xfId="0" applyNumberFormat="1" applyFont="1" applyBorder="1" applyAlignment="1" applyProtection="1">
      <alignment horizontal="center" vertical="center"/>
      <protection locked="0"/>
    </xf>
    <xf numFmtId="12" fontId="12" fillId="0" borderId="46" xfId="0" applyNumberFormat="1" applyFont="1" applyBorder="1" applyAlignment="1" applyProtection="1">
      <alignment horizontal="center" vertical="center"/>
      <protection locked="0"/>
    </xf>
    <xf numFmtId="12" fontId="12" fillId="0" borderId="47" xfId="0" applyNumberFormat="1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>
      <alignment horizontal="center" vertical="center"/>
    </xf>
    <xf numFmtId="12" fontId="12" fillId="0" borderId="46" xfId="0" applyNumberFormat="1" applyFont="1" applyBorder="1" applyAlignment="1">
      <alignment horizontal="center" vertical="center"/>
    </xf>
    <xf numFmtId="12" fontId="12" fillId="0" borderId="47" xfId="0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29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179" fontId="13" fillId="0" borderId="18" xfId="0" applyNumberFormat="1" applyFont="1" applyBorder="1" applyAlignment="1">
      <alignment horizontal="center" vertical="center"/>
    </xf>
    <xf numFmtId="179" fontId="13" fillId="0" borderId="20" xfId="0" applyNumberFormat="1" applyFont="1" applyBorder="1" applyAlignment="1">
      <alignment horizontal="center" vertical="center"/>
    </xf>
    <xf numFmtId="0" fontId="12" fillId="0" borderId="2" xfId="0" applyNumberFormat="1" applyFont="1" applyBorder="1" applyAlignment="1" applyProtection="1">
      <alignment horizontal="center" vertical="center"/>
      <protection locked="0"/>
    </xf>
    <xf numFmtId="0" fontId="12" fillId="0" borderId="18" xfId="0" applyNumberFormat="1" applyFont="1" applyBorder="1" applyAlignment="1" applyProtection="1">
      <alignment horizontal="center" vertical="center"/>
      <protection locked="0"/>
    </xf>
    <xf numFmtId="0" fontId="13" fillId="0" borderId="18" xfId="0" applyNumberFormat="1" applyFont="1" applyBorder="1" applyAlignment="1" applyProtection="1">
      <alignment horizontal="center" vertical="center"/>
      <protection locked="0"/>
    </xf>
    <xf numFmtId="0" fontId="12" fillId="0" borderId="41" xfId="0" applyNumberFormat="1" applyFont="1" applyBorder="1" applyAlignment="1" applyProtection="1">
      <alignment horizontal="center" vertical="center"/>
      <protection locked="0"/>
    </xf>
    <xf numFmtId="0" fontId="12" fillId="0" borderId="42" xfId="0" applyNumberFormat="1" applyFont="1" applyBorder="1" applyAlignment="1" applyProtection="1">
      <alignment horizontal="center" vertical="center"/>
      <protection locked="0"/>
    </xf>
    <xf numFmtId="0" fontId="3" fillId="0" borderId="6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12" fillId="0" borderId="53" xfId="0" applyNumberFormat="1" applyFont="1" applyBorder="1" applyAlignment="1" applyProtection="1">
      <alignment horizontal="center" vertical="center"/>
      <protection locked="0"/>
    </xf>
    <xf numFmtId="0" fontId="5" fillId="0" borderId="5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12" fillId="0" borderId="46" xfId="0" applyFont="1" applyBorder="1" applyAlignment="1" applyProtection="1">
      <alignment horizontal="center" vertical="center"/>
      <protection locked="0"/>
    </xf>
    <xf numFmtId="0" fontId="12" fillId="0" borderId="47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6" xfId="0" applyFont="1" applyFill="1" applyBorder="1" applyAlignment="1">
      <alignment vertical="center" wrapText="1"/>
    </xf>
    <xf numFmtId="0" fontId="12" fillId="0" borderId="44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left" vertical="top"/>
      <protection locked="0"/>
    </xf>
    <xf numFmtId="0" fontId="3" fillId="0" borderId="11" xfId="0" applyFont="1" applyBorder="1" applyAlignment="1" applyProtection="1">
      <alignment horizontal="left" vertical="top"/>
      <protection locked="0"/>
    </xf>
    <xf numFmtId="0" fontId="3" fillId="0" borderId="12" xfId="0" applyFont="1" applyBorder="1" applyAlignment="1" applyProtection="1">
      <alignment horizontal="left" vertical="top"/>
      <protection locked="0"/>
    </xf>
    <xf numFmtId="0" fontId="3" fillId="0" borderId="3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0" fontId="3" fillId="0" borderId="4" xfId="0" applyFont="1" applyBorder="1" applyAlignment="1" applyProtection="1">
      <alignment horizontal="left" vertical="top"/>
      <protection locked="0"/>
    </xf>
    <xf numFmtId="0" fontId="3" fillId="0" borderId="5" xfId="0" applyFont="1" applyBorder="1" applyAlignment="1" applyProtection="1">
      <alignment horizontal="left" vertical="top"/>
      <protection locked="0"/>
    </xf>
    <xf numFmtId="0" fontId="3" fillId="0" borderId="57" xfId="0" applyFont="1" applyBorder="1" applyAlignment="1" applyProtection="1">
      <alignment horizontal="left" vertical="top"/>
      <protection locked="0"/>
    </xf>
    <xf numFmtId="49" fontId="12" fillId="0" borderId="7" xfId="0" quotePrefix="1" applyNumberFormat="1" applyFont="1" applyFill="1" applyBorder="1" applyAlignment="1" applyProtection="1">
      <alignment horizontal="center"/>
      <protection locked="0"/>
    </xf>
    <xf numFmtId="49" fontId="12" fillId="0" borderId="8" xfId="0" quotePrefix="1" applyNumberFormat="1" applyFont="1" applyFill="1" applyBorder="1" applyAlignment="1" applyProtection="1">
      <alignment horizontal="center"/>
      <protection locked="0"/>
    </xf>
    <xf numFmtId="49" fontId="12" fillId="0" borderId="9" xfId="0" quotePrefix="1" applyNumberFormat="1" applyFont="1" applyFill="1" applyBorder="1" applyAlignment="1" applyProtection="1">
      <alignment horizontal="center"/>
      <protection locked="0"/>
    </xf>
    <xf numFmtId="0" fontId="12" fillId="0" borderId="7" xfId="0" applyFont="1" applyFill="1" applyBorder="1" applyAlignment="1" applyProtection="1">
      <alignment horizontal="center" vertical="center" shrinkToFit="1"/>
      <protection locked="0"/>
    </xf>
    <xf numFmtId="0" fontId="12" fillId="0" borderId="8" xfId="0" applyFont="1" applyFill="1" applyBorder="1" applyAlignment="1" applyProtection="1">
      <alignment horizontal="center" vertical="center" shrinkToFit="1"/>
      <protection locked="0"/>
    </xf>
    <xf numFmtId="0" fontId="12" fillId="0" borderId="9" xfId="0" applyFont="1" applyFill="1" applyBorder="1" applyAlignment="1" applyProtection="1">
      <alignment horizontal="center" vertical="center" shrinkToFit="1"/>
      <protection locked="0"/>
    </xf>
    <xf numFmtId="0" fontId="8" fillId="0" borderId="58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177" fontId="12" fillId="0" borderId="37" xfId="0" applyNumberFormat="1" applyFont="1" applyFill="1" applyBorder="1" applyAlignment="1" applyProtection="1">
      <alignment horizontal="center"/>
      <protection locked="0"/>
    </xf>
    <xf numFmtId="0" fontId="12" fillId="0" borderId="13" xfId="0" applyFont="1" applyBorder="1" applyAlignment="1" applyProtection="1">
      <alignment horizontal="center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12" fillId="0" borderId="15" xfId="0" applyFont="1" applyBorder="1" applyAlignment="1" applyProtection="1">
      <alignment horizontal="center"/>
      <protection locked="0"/>
    </xf>
    <xf numFmtId="12" fontId="12" fillId="0" borderId="53" xfId="0" applyNumberFormat="1" applyFont="1" applyBorder="1" applyAlignment="1">
      <alignment horizontal="center" vertical="center"/>
    </xf>
    <xf numFmtId="0" fontId="5" fillId="0" borderId="48" xfId="0" applyFont="1" applyFill="1" applyBorder="1" applyAlignment="1">
      <alignment vertical="center" shrinkToFit="1"/>
    </xf>
    <xf numFmtId="0" fontId="5" fillId="0" borderId="49" xfId="0" applyFont="1" applyBorder="1" applyAlignment="1">
      <alignment vertical="center" shrinkToFit="1"/>
    </xf>
    <xf numFmtId="0" fontId="5" fillId="0" borderId="47" xfId="0" applyFont="1" applyBorder="1" applyAlignment="1">
      <alignment vertical="center" shrinkToFit="1"/>
    </xf>
    <xf numFmtId="0" fontId="12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4" fillId="0" borderId="38" xfId="0" applyFont="1" applyBorder="1" applyAlignment="1" applyProtection="1">
      <alignment horizontal="center" vertical="center"/>
      <protection locked="0"/>
    </xf>
    <xf numFmtId="0" fontId="12" fillId="0" borderId="38" xfId="0" applyFont="1" applyBorder="1" applyAlignment="1" applyProtection="1">
      <alignment horizontal="center" vertical="center"/>
      <protection locked="0"/>
    </xf>
    <xf numFmtId="0" fontId="12" fillId="0" borderId="40" xfId="0" applyFont="1" applyBorder="1" applyAlignment="1" applyProtection="1">
      <alignment horizontal="center" vertical="center"/>
      <protection locked="0"/>
    </xf>
    <xf numFmtId="0" fontId="12" fillId="0" borderId="36" xfId="0" applyFont="1" applyBorder="1" applyAlignment="1" applyProtection="1">
      <alignment horizontal="center" vertical="center"/>
      <protection locked="0"/>
    </xf>
    <xf numFmtId="0" fontId="12" fillId="0" borderId="39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200361</xdr:colOff>
      <xdr:row>11</xdr:row>
      <xdr:rowOff>8516</xdr:rowOff>
    </xdr:from>
    <xdr:to>
      <xdr:col>11</xdr:col>
      <xdr:colOff>352761</xdr:colOff>
      <xdr:row>13</xdr:row>
      <xdr:rowOff>61856</xdr:rowOff>
    </xdr:to>
    <xdr:pic>
      <xdr:nvPicPr>
        <xdr:cNvPr id="2" name="図 20">
          <a:extLst>
            <a:ext uri="{FF2B5EF4-FFF2-40B4-BE49-F238E27FC236}">
              <a16:creationId xmlns:a16="http://schemas.microsoft.com/office/drawing/2014/main" id="{7DE8F8CA-2225-496D-BD92-22F5EF577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561" y="1882140"/>
          <a:ext cx="2590800" cy="411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167866</xdr:colOff>
      <xdr:row>13</xdr:row>
      <xdr:rowOff>115099</xdr:rowOff>
    </xdr:from>
    <xdr:to>
      <xdr:col>11</xdr:col>
      <xdr:colOff>563879</xdr:colOff>
      <xdr:row>13</xdr:row>
      <xdr:rowOff>281941</xdr:rowOff>
    </xdr:to>
    <xdr:sp macro="" textlink="">
      <xdr:nvSpPr>
        <xdr:cNvPr id="3" name="Text Box 536">
          <a:extLst>
            <a:ext uri="{FF2B5EF4-FFF2-40B4-BE49-F238E27FC236}">
              <a16:creationId xmlns:a16="http://schemas.microsoft.com/office/drawing/2014/main" id="{96CAFD05-8032-4803-A0D1-228623EDBF99}"/>
            </a:ext>
          </a:extLst>
        </xdr:cNvPr>
        <xdr:cNvSpPr txBox="1">
          <a:spLocks noChangeArrowheads="1"/>
        </xdr:cNvSpPr>
      </xdr:nvSpPr>
      <xdr:spPr bwMode="auto">
        <a:xfrm>
          <a:off x="4435066" y="2484919"/>
          <a:ext cx="2834413" cy="166842"/>
        </a:xfrm>
        <a:prstGeom prst="rect">
          <a:avLst/>
        </a:prstGeom>
        <a:solidFill>
          <a:srgbClr val="FFFFFF"/>
        </a:solidFill>
        <a:ln>
          <a:noFill/>
        </a:ln>
        <a:effectLst/>
      </xdr:spPr>
      <xdr:txBody>
        <a:bodyPr vertOverflow="clip" wrap="square" lIns="18000" tIns="0" rIns="0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(  &gt;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”)          (0 -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”)            (  &lt;0)</a:t>
          </a:r>
        </a:p>
        <a:p>
          <a:pPr algn="l" rtl="0">
            <a:lnSpc>
              <a:spcPts val="7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510540</xdr:colOff>
      <xdr:row>3</xdr:row>
      <xdr:rowOff>0</xdr:rowOff>
    </xdr:from>
    <xdr:to>
      <xdr:col>4</xdr:col>
      <xdr:colOff>556260</xdr:colOff>
      <xdr:row>6</xdr:row>
      <xdr:rowOff>60960</xdr:rowOff>
    </xdr:to>
    <xdr:pic>
      <xdr:nvPicPr>
        <xdr:cNvPr id="4" name="図 12">
          <a:extLst>
            <a:ext uri="{FF2B5EF4-FFF2-40B4-BE49-F238E27FC236}">
              <a16:creationId xmlns:a16="http://schemas.microsoft.com/office/drawing/2014/main" id="{2362D8D4-F863-4DF8-BB4C-CD204DB6F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4" t="46686" r="65112" b="40678"/>
        <a:stretch>
          <a:fillRect/>
        </a:stretch>
      </xdr:blipFill>
      <xdr:spPr bwMode="auto">
        <a:xfrm>
          <a:off x="1036320" y="7178040"/>
          <a:ext cx="187452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321512</xdr:colOff>
      <xdr:row>3</xdr:row>
      <xdr:rowOff>62862</xdr:rowOff>
    </xdr:from>
    <xdr:to>
      <xdr:col>2</xdr:col>
      <xdr:colOff>182770</xdr:colOff>
      <xdr:row>4</xdr:row>
      <xdr:rowOff>85831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30DB6C4-50CA-4118-A460-4D96C3BBCDDA}"/>
            </a:ext>
          </a:extLst>
        </xdr:cNvPr>
        <xdr:cNvSpPr txBox="1"/>
      </xdr:nvSpPr>
      <xdr:spPr>
        <a:xfrm>
          <a:off x="847292" y="7240902"/>
          <a:ext cx="470858" cy="1906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kumimoji="1" lang="en-US" altLang="ja-JP" sz="1100"/>
            <a:t>Rim</a:t>
          </a:r>
          <a:endParaRPr kumimoji="1" lang="ja-JP" altLang="en-US" sz="1100"/>
        </a:p>
      </xdr:txBody>
    </xdr:sp>
    <xdr:clientData/>
  </xdr:twoCellAnchor>
  <xdr:twoCellAnchor editAs="oneCell">
    <xdr:from>
      <xdr:col>2</xdr:col>
      <xdr:colOff>60894</xdr:colOff>
      <xdr:row>5</xdr:row>
      <xdr:rowOff>134451</xdr:rowOff>
    </xdr:from>
    <xdr:to>
      <xdr:col>3</xdr:col>
      <xdr:colOff>236019</xdr:colOff>
      <xdr:row>6</xdr:row>
      <xdr:rowOff>159596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26214FA-47F2-4370-9C20-D1E11F46C391}"/>
            </a:ext>
          </a:extLst>
        </xdr:cNvPr>
        <xdr:cNvSpPr txBox="1"/>
      </xdr:nvSpPr>
      <xdr:spPr>
        <a:xfrm>
          <a:off x="1523934" y="7693491"/>
          <a:ext cx="784725" cy="1927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kumimoji="1" lang="en-US" altLang="ja-JP" sz="1100"/>
            <a:t>Back-up</a:t>
          </a:r>
          <a:r>
            <a:rPr kumimoji="1" lang="en-US" altLang="ja-JP" sz="1100" baseline="0"/>
            <a:t> Ring</a:t>
          </a:r>
          <a:endParaRPr kumimoji="1" lang="ja-JP" altLang="en-US" sz="1100"/>
        </a:p>
      </xdr:txBody>
    </xdr:sp>
    <xdr:clientData/>
  </xdr:twoCellAnchor>
  <xdr:twoCellAnchor editAs="oneCell">
    <xdr:from>
      <xdr:col>1</xdr:col>
      <xdr:colOff>0</xdr:colOff>
      <xdr:row>5</xdr:row>
      <xdr:rowOff>150131</xdr:rowOff>
    </xdr:from>
    <xdr:to>
      <xdr:col>2</xdr:col>
      <xdr:colOff>350142</xdr:colOff>
      <xdr:row>7</xdr:row>
      <xdr:rowOff>7636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F8F25DC-822F-4864-B2DC-8B4F0AF06C3F}"/>
            </a:ext>
          </a:extLst>
        </xdr:cNvPr>
        <xdr:cNvSpPr txBox="1"/>
      </xdr:nvSpPr>
      <xdr:spPr>
        <a:xfrm>
          <a:off x="525780" y="7709171"/>
          <a:ext cx="959742" cy="1927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kumimoji="1" lang="en-US" altLang="ja-JP" sz="1100"/>
            <a:t>Rubber</a:t>
          </a:r>
          <a:r>
            <a:rPr kumimoji="1" lang="en-US" altLang="ja-JP" sz="1100" baseline="0"/>
            <a:t> gasket</a:t>
          </a:r>
          <a:endParaRPr kumimoji="1" lang="ja-JP" altLang="en-US" sz="1100"/>
        </a:p>
      </xdr:txBody>
    </xdr:sp>
    <xdr:clientData/>
  </xdr:twoCellAnchor>
  <xdr:twoCellAnchor editAs="oneCell">
    <xdr:from>
      <xdr:col>1</xdr:col>
      <xdr:colOff>159083</xdr:colOff>
      <xdr:row>13</xdr:row>
      <xdr:rowOff>65963</xdr:rowOff>
    </xdr:from>
    <xdr:to>
      <xdr:col>3</xdr:col>
      <xdr:colOff>120319</xdr:colOff>
      <xdr:row>13</xdr:row>
      <xdr:rowOff>265825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D42C7F3-B7A6-46B6-990A-918E2D5CBC0C}"/>
            </a:ext>
          </a:extLst>
        </xdr:cNvPr>
        <xdr:cNvSpPr txBox="1"/>
      </xdr:nvSpPr>
      <xdr:spPr>
        <a:xfrm>
          <a:off x="768683" y="2435783"/>
          <a:ext cx="1180436" cy="19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kumimoji="1" lang="en-US" altLang="ja-JP" sz="1100"/>
            <a:t>Back-up</a:t>
          </a:r>
          <a:r>
            <a:rPr kumimoji="1" lang="en-US" altLang="ja-JP" sz="1100" baseline="0"/>
            <a:t> Ring</a:t>
          </a:r>
          <a:endParaRPr kumimoji="1" lang="ja-JP" altLang="en-US" sz="1100"/>
        </a:p>
      </xdr:txBody>
    </xdr:sp>
    <xdr:clientData/>
  </xdr:twoCellAnchor>
  <xdr:twoCellAnchor editAs="oneCell">
    <xdr:from>
      <xdr:col>2</xdr:col>
      <xdr:colOff>476202</xdr:colOff>
      <xdr:row>13</xdr:row>
      <xdr:rowOff>77976</xdr:rowOff>
    </xdr:from>
    <xdr:to>
      <xdr:col>4</xdr:col>
      <xdr:colOff>136043</xdr:colOff>
      <xdr:row>13</xdr:row>
      <xdr:rowOff>277838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5FBB6EE-BD16-43BD-8B96-220518DEB66C}"/>
            </a:ext>
          </a:extLst>
        </xdr:cNvPr>
        <xdr:cNvSpPr txBox="1"/>
      </xdr:nvSpPr>
      <xdr:spPr>
        <a:xfrm>
          <a:off x="1695402" y="2447796"/>
          <a:ext cx="879041" cy="19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kumimoji="1" lang="en-US" altLang="ja-JP" sz="1100"/>
            <a:t>Red</a:t>
          </a:r>
          <a:r>
            <a:rPr kumimoji="1" lang="en-US" altLang="ja-JP" sz="1100" baseline="0"/>
            <a:t> Lines</a:t>
          </a:r>
          <a:endParaRPr kumimoji="1" lang="ja-JP" altLang="en-US" sz="1100"/>
        </a:p>
      </xdr:txBody>
    </xdr:sp>
    <xdr:clientData/>
  </xdr:twoCellAnchor>
  <xdr:twoCellAnchor editAs="oneCell">
    <xdr:from>
      <xdr:col>3</xdr:col>
      <xdr:colOff>473952</xdr:colOff>
      <xdr:row>13</xdr:row>
      <xdr:rowOff>130078</xdr:rowOff>
    </xdr:from>
    <xdr:to>
      <xdr:col>5</xdr:col>
      <xdr:colOff>312027</xdr:colOff>
      <xdr:row>13</xdr:row>
      <xdr:rowOff>329940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5D116DD1-6463-4322-8308-5B5CF3FF9B2D}"/>
            </a:ext>
          </a:extLst>
        </xdr:cNvPr>
        <xdr:cNvSpPr txBox="1"/>
      </xdr:nvSpPr>
      <xdr:spPr>
        <a:xfrm>
          <a:off x="2302752" y="2499898"/>
          <a:ext cx="1057275" cy="199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kumimoji="1" lang="en-US" altLang="ja-JP" sz="1100"/>
            <a:t>Split</a:t>
          </a:r>
          <a:r>
            <a:rPr kumimoji="1" lang="en-US" altLang="ja-JP" sz="1100" baseline="0"/>
            <a:t> Portion</a:t>
          </a:r>
          <a:endParaRPr kumimoji="1" lang="ja-JP" altLang="en-US" sz="1100"/>
        </a:p>
      </xdr:txBody>
    </xdr:sp>
    <xdr:clientData/>
  </xdr:twoCellAnchor>
  <xdr:twoCellAnchor editAs="oneCell">
    <xdr:from>
      <xdr:col>3</xdr:col>
      <xdr:colOff>3039</xdr:colOff>
      <xdr:row>9</xdr:row>
      <xdr:rowOff>65202</xdr:rowOff>
    </xdr:from>
    <xdr:to>
      <xdr:col>5</xdr:col>
      <xdr:colOff>33454</xdr:colOff>
      <xdr:row>10</xdr:row>
      <xdr:rowOff>100530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BD47A40-4747-4BDF-81CD-0AF35BB106E9}"/>
            </a:ext>
          </a:extLst>
        </xdr:cNvPr>
        <xdr:cNvSpPr txBox="1"/>
      </xdr:nvSpPr>
      <xdr:spPr>
        <a:xfrm>
          <a:off x="1831839" y="1759531"/>
          <a:ext cx="1249615" cy="2146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kumimoji="1" lang="en-US" altLang="ja-JP" sz="1100"/>
            <a:t>Split</a:t>
          </a:r>
          <a:r>
            <a:rPr kumimoji="1" lang="en-US" altLang="ja-JP" sz="1100" baseline="0"/>
            <a:t> Portion</a:t>
          </a:r>
          <a:endParaRPr kumimoji="1" lang="ja-JP" altLang="en-US" sz="1100"/>
        </a:p>
      </xdr:txBody>
    </xdr:sp>
    <xdr:clientData/>
  </xdr:twoCellAnchor>
  <xdr:twoCellAnchor editAs="oneCell">
    <xdr:from>
      <xdr:col>2</xdr:col>
      <xdr:colOff>20282</xdr:colOff>
      <xdr:row>9</xdr:row>
      <xdr:rowOff>70175</xdr:rowOff>
    </xdr:from>
    <xdr:to>
      <xdr:col>3</xdr:col>
      <xdr:colOff>249789</xdr:colOff>
      <xdr:row>10</xdr:row>
      <xdr:rowOff>89383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173CCCA-69CB-44CF-B8D2-455C8A504137}"/>
            </a:ext>
          </a:extLst>
        </xdr:cNvPr>
        <xdr:cNvSpPr txBox="1"/>
      </xdr:nvSpPr>
      <xdr:spPr>
        <a:xfrm>
          <a:off x="1239482" y="1764504"/>
          <a:ext cx="839107" cy="1985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kumimoji="1" lang="en-US" altLang="ja-JP" sz="1100"/>
            <a:t>Lock</a:t>
          </a:r>
          <a:r>
            <a:rPr kumimoji="1" lang="en-US" altLang="ja-JP" sz="1100" baseline="0"/>
            <a:t> Ring</a:t>
          </a:r>
          <a:endParaRPr kumimoji="1" lang="ja-JP" altLang="en-US" sz="1100"/>
        </a:p>
      </xdr:txBody>
    </xdr:sp>
    <xdr:clientData/>
  </xdr:twoCellAnchor>
  <xdr:twoCellAnchor editAs="oneCell">
    <xdr:from>
      <xdr:col>2</xdr:col>
      <xdr:colOff>45720</xdr:colOff>
      <xdr:row>10</xdr:row>
      <xdr:rowOff>96370</xdr:rowOff>
    </xdr:from>
    <xdr:to>
      <xdr:col>4</xdr:col>
      <xdr:colOff>495300</xdr:colOff>
      <xdr:row>13</xdr:row>
      <xdr:rowOff>96371</xdr:rowOff>
    </xdr:to>
    <xdr:pic>
      <xdr:nvPicPr>
        <xdr:cNvPr id="13" name="図 23" descr="W14_NS510接合要領書修正_111213_R1">
          <a:extLst>
            <a:ext uri="{FF2B5EF4-FFF2-40B4-BE49-F238E27FC236}">
              <a16:creationId xmlns:a16="http://schemas.microsoft.com/office/drawing/2014/main" id="{2DEAC010-5BFB-44A1-A4C6-5F055A114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4920" y="1969994"/>
          <a:ext cx="1668780" cy="5378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64161</xdr:colOff>
      <xdr:row>2</xdr:row>
      <xdr:rowOff>217715</xdr:rowOff>
    </xdr:from>
    <xdr:to>
      <xdr:col>6</xdr:col>
      <xdr:colOff>549687</xdr:colOff>
      <xdr:row>4</xdr:row>
      <xdr:rowOff>25147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41929840-A20A-4956-A658-3F709D872864}"/>
            </a:ext>
          </a:extLst>
        </xdr:cNvPr>
        <xdr:cNvSpPr txBox="1"/>
      </xdr:nvSpPr>
      <xdr:spPr>
        <a:xfrm>
          <a:off x="3470301" y="7151915"/>
          <a:ext cx="485526" cy="1960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l"/>
          <a:r>
            <a:rPr kumimoji="1" lang="en-US" altLang="ja-JP" sz="1100"/>
            <a:t>Pipe</a:t>
          </a:r>
          <a:endParaRPr kumimoji="1" lang="ja-JP" altLang="en-US" sz="1100"/>
        </a:p>
      </xdr:txBody>
    </xdr:sp>
    <xdr:clientData/>
  </xdr:twoCellAnchor>
  <xdr:twoCellAnchor>
    <xdr:from>
      <xdr:col>6</xdr:col>
      <xdr:colOff>30480</xdr:colOff>
      <xdr:row>4</xdr:row>
      <xdr:rowOff>84581</xdr:rowOff>
    </xdr:from>
    <xdr:to>
      <xdr:col>9</xdr:col>
      <xdr:colOff>68580</xdr:colOff>
      <xdr:row>7</xdr:row>
      <xdr:rowOff>145541</xdr:rowOff>
    </xdr:to>
    <xdr:grpSp>
      <xdr:nvGrpSpPr>
        <xdr:cNvPr id="15" name="グループ化 5">
          <a:extLst>
            <a:ext uri="{FF2B5EF4-FFF2-40B4-BE49-F238E27FC236}">
              <a16:creationId xmlns:a16="http://schemas.microsoft.com/office/drawing/2014/main" id="{08F2D7F0-0293-4217-BB1C-11803F6FCAFD}"/>
            </a:ext>
          </a:extLst>
        </xdr:cNvPr>
        <xdr:cNvGrpSpPr>
          <a:grpSpLocks/>
        </xdr:cNvGrpSpPr>
      </xdr:nvGrpSpPr>
      <xdr:grpSpPr bwMode="auto">
        <a:xfrm>
          <a:off x="3688080" y="877061"/>
          <a:ext cx="1866900" cy="586740"/>
          <a:chOff x="3440212" y="7178346"/>
          <a:chExt cx="1250802" cy="606797"/>
        </a:xfrm>
      </xdr:grpSpPr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4C52899B-C4F0-4D2D-9585-1F3D8389D88F}"/>
              </a:ext>
            </a:extLst>
          </xdr:cNvPr>
          <xdr:cNvSpPr txBox="1"/>
        </xdr:nvSpPr>
        <xdr:spPr>
          <a:xfrm>
            <a:off x="3539361" y="7648614"/>
            <a:ext cx="1151653" cy="1365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noAutofit/>
          </a:bodyPr>
          <a:lstStyle/>
          <a:p>
            <a:pPr algn="ctr"/>
            <a:r>
              <a:rPr kumimoji="1" lang="en-US" altLang="ja-JP" sz="1100"/>
              <a:t>Two</a:t>
            </a:r>
            <a:r>
              <a:rPr kumimoji="1" lang="en-US" altLang="ja-JP" sz="1100" baseline="0"/>
              <a:t> w</a:t>
            </a:r>
            <a:r>
              <a:rPr kumimoji="1" lang="en-US" altLang="ja-JP" sz="1100"/>
              <a:t>hite Lines</a:t>
            </a:r>
            <a:endParaRPr kumimoji="1" lang="ja-JP" altLang="en-US" sz="1100"/>
          </a:p>
        </xdr:txBody>
      </xdr:sp>
      <xdr:cxnSp macro="">
        <xdr:nvCxnSpPr>
          <xdr:cNvPr id="17" name="直線矢印コネクタ 16">
            <a:extLst>
              <a:ext uri="{FF2B5EF4-FFF2-40B4-BE49-F238E27FC236}">
                <a16:creationId xmlns:a16="http://schemas.microsoft.com/office/drawing/2014/main" id="{7C1A8489-83C5-40C2-925D-0EFC555BCDC1}"/>
              </a:ext>
            </a:extLst>
          </xdr:cNvPr>
          <xdr:cNvCxnSpPr/>
        </xdr:nvCxnSpPr>
        <xdr:spPr>
          <a:xfrm flipH="1" flipV="1">
            <a:off x="3722405" y="7474160"/>
            <a:ext cx="305074" cy="136529"/>
          </a:xfrm>
          <a:prstGeom prst="straightConnector1">
            <a:avLst/>
          </a:prstGeom>
          <a:ln>
            <a:solidFill>
              <a:schemeClr val="tx1"/>
            </a:solidFill>
            <a:tailEnd type="arrow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直線矢印コネクタ 17">
            <a:extLst>
              <a:ext uri="{FF2B5EF4-FFF2-40B4-BE49-F238E27FC236}">
                <a16:creationId xmlns:a16="http://schemas.microsoft.com/office/drawing/2014/main" id="{728863F1-5E4C-42F0-9AD9-730D932C4B9E}"/>
              </a:ext>
            </a:extLst>
          </xdr:cNvPr>
          <xdr:cNvCxnSpPr/>
        </xdr:nvCxnSpPr>
        <xdr:spPr>
          <a:xfrm flipH="1" flipV="1">
            <a:off x="3524107" y="7481745"/>
            <a:ext cx="213552" cy="136529"/>
          </a:xfrm>
          <a:prstGeom prst="straightConnector1">
            <a:avLst/>
          </a:prstGeom>
          <a:ln>
            <a:solidFill>
              <a:schemeClr val="tx1"/>
            </a:solidFill>
            <a:tailEnd type="arrow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19" name="図 30">
            <a:extLst>
              <a:ext uri="{FF2B5EF4-FFF2-40B4-BE49-F238E27FC236}">
                <a16:creationId xmlns:a16="http://schemas.microsoft.com/office/drawing/2014/main" id="{DF4C7F85-1CC6-4064-AB47-3977AE55B6D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9846" t="41197" r="60269" b="46890"/>
          <a:stretch>
            <a:fillRect/>
          </a:stretch>
        </xdr:blipFill>
        <xdr:spPr bwMode="auto">
          <a:xfrm>
            <a:off x="3440212" y="7178346"/>
            <a:ext cx="1065018" cy="294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1ADEE6D0-43A9-41C4-A0F2-C473A2CECE6E}"/>
              </a:ext>
            </a:extLst>
          </xdr:cNvPr>
          <xdr:cNvSpPr>
            <a:spLocks noChangeAspect="1"/>
          </xdr:cNvSpPr>
        </xdr:nvSpPr>
        <xdr:spPr>
          <a:xfrm>
            <a:off x="3691898" y="7421065"/>
            <a:ext cx="30507" cy="30340"/>
          </a:xfrm>
          <a:prstGeom prst="rect">
            <a:avLst/>
          </a:prstGeom>
          <a:pattFill prst="pct20">
            <a:fgClr>
              <a:schemeClr val="accent1"/>
            </a:fgClr>
            <a:bgClr>
              <a:schemeClr val="bg1"/>
            </a:bgClr>
          </a:pattFill>
          <a:ln w="6350">
            <a:solidFill>
              <a:schemeClr val="tx1"/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B176BED4-363F-41E9-B48A-7DC92D8673A2}"/>
              </a:ext>
            </a:extLst>
          </xdr:cNvPr>
          <xdr:cNvSpPr>
            <a:spLocks noChangeAspect="1"/>
          </xdr:cNvSpPr>
        </xdr:nvSpPr>
        <xdr:spPr>
          <a:xfrm>
            <a:off x="3485973" y="7421065"/>
            <a:ext cx="38134" cy="37925"/>
          </a:xfrm>
          <a:prstGeom prst="rect">
            <a:avLst/>
          </a:prstGeom>
          <a:pattFill prst="pct20">
            <a:fgClr>
              <a:schemeClr val="accent1"/>
            </a:fgClr>
            <a:bgClr>
              <a:schemeClr val="bg1"/>
            </a:bgClr>
          </a:pattFill>
          <a:ln w="6350">
            <a:solidFill>
              <a:schemeClr val="tx1"/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 editAs="oneCell">
    <xdr:from>
      <xdr:col>9</xdr:col>
      <xdr:colOff>114426</xdr:colOff>
      <xdr:row>2</xdr:row>
      <xdr:rowOff>188845</xdr:rowOff>
    </xdr:from>
    <xdr:to>
      <xdr:col>11</xdr:col>
      <xdr:colOff>53799</xdr:colOff>
      <xdr:row>4</xdr:row>
      <xdr:rowOff>44728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D870400F-475E-410D-A979-19F2F9D8DD65}"/>
            </a:ext>
          </a:extLst>
        </xdr:cNvPr>
        <xdr:cNvSpPr txBox="1"/>
      </xdr:nvSpPr>
      <xdr:spPr>
        <a:xfrm>
          <a:off x="4732146" y="7123045"/>
          <a:ext cx="1158573" cy="2140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l"/>
          <a:r>
            <a:rPr kumimoji="1" lang="en-US" altLang="ja-JP" sz="1100"/>
            <a:t>Pipe</a:t>
          </a:r>
          <a:r>
            <a:rPr kumimoji="1" lang="en-US" altLang="ja-JP" sz="1100" baseline="0"/>
            <a:t> with Liner</a:t>
          </a:r>
          <a:endParaRPr kumimoji="1" lang="ja-JP" altLang="en-US" sz="1100"/>
        </a:p>
      </xdr:txBody>
    </xdr:sp>
    <xdr:clientData/>
  </xdr:twoCellAnchor>
  <xdr:twoCellAnchor editAs="oneCell">
    <xdr:from>
      <xdr:col>9</xdr:col>
      <xdr:colOff>218213</xdr:colOff>
      <xdr:row>4</xdr:row>
      <xdr:rowOff>46812</xdr:rowOff>
    </xdr:from>
    <xdr:to>
      <xdr:col>11</xdr:col>
      <xdr:colOff>302033</xdr:colOff>
      <xdr:row>6</xdr:row>
      <xdr:rowOff>50845</xdr:rowOff>
    </xdr:to>
    <xdr:pic>
      <xdr:nvPicPr>
        <xdr:cNvPr id="23" name="図 37">
          <a:extLst>
            <a:ext uri="{FF2B5EF4-FFF2-40B4-BE49-F238E27FC236}">
              <a16:creationId xmlns:a16="http://schemas.microsoft.com/office/drawing/2014/main" id="{0C159ABB-E773-4AE1-81C3-F1B8C9E84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508" t="40562" r="9946" b="47006"/>
        <a:stretch>
          <a:fillRect/>
        </a:stretch>
      </xdr:blipFill>
      <xdr:spPr bwMode="auto">
        <a:xfrm>
          <a:off x="5704613" y="835316"/>
          <a:ext cx="1303020" cy="3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519115</xdr:colOff>
      <xdr:row>6</xdr:row>
      <xdr:rowOff>61196</xdr:rowOff>
    </xdr:from>
    <xdr:to>
      <xdr:col>10</xdr:col>
      <xdr:colOff>168090</xdr:colOff>
      <xdr:row>7</xdr:row>
      <xdr:rowOff>121043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8D0E4FA2-A521-4C70-8F12-909E2B633938}"/>
            </a:ext>
          </a:extLst>
        </xdr:cNvPr>
        <xdr:cNvCxnSpPr/>
      </xdr:nvCxnSpPr>
      <xdr:spPr>
        <a:xfrm flipH="1" flipV="1">
          <a:off x="6005515" y="1194257"/>
          <a:ext cx="258575" cy="232125"/>
        </a:xfrm>
        <a:prstGeom prst="straightConnector1">
          <a:avLst/>
        </a:prstGeom>
        <a:ln>
          <a:solidFill>
            <a:schemeClr val="tx1"/>
          </a:solidFill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162387</xdr:colOff>
      <xdr:row>7</xdr:row>
      <xdr:rowOff>30662</xdr:rowOff>
    </xdr:from>
    <xdr:to>
      <xdr:col>11</xdr:col>
      <xdr:colOff>255666</xdr:colOff>
      <xdr:row>8</xdr:row>
      <xdr:rowOff>34910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FD0D582A-0EB3-4853-BD22-9F2C29AFAA0E}"/>
            </a:ext>
          </a:extLst>
        </xdr:cNvPr>
        <xdr:cNvSpPr txBox="1"/>
      </xdr:nvSpPr>
      <xdr:spPr>
        <a:xfrm>
          <a:off x="6258387" y="1336001"/>
          <a:ext cx="702879" cy="176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kumimoji="1" lang="en-US" altLang="ja-JP" sz="1100"/>
            <a:t>Marking</a:t>
          </a:r>
          <a:endParaRPr kumimoji="1" lang="ja-JP" altLang="en-US" sz="1100"/>
        </a:p>
      </xdr:txBody>
    </xdr:sp>
    <xdr:clientData/>
  </xdr:twoCellAnchor>
  <xdr:twoCellAnchor editAs="oneCell">
    <xdr:from>
      <xdr:col>12</xdr:col>
      <xdr:colOff>47657</xdr:colOff>
      <xdr:row>2</xdr:row>
      <xdr:rowOff>188334</xdr:rowOff>
    </xdr:from>
    <xdr:to>
      <xdr:col>13</xdr:col>
      <xdr:colOff>46307</xdr:colOff>
      <xdr:row>4</xdr:row>
      <xdr:rowOff>25483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4227B148-02AA-44B5-B7D7-6C8DEA4DE19E}"/>
            </a:ext>
          </a:extLst>
        </xdr:cNvPr>
        <xdr:cNvSpPr txBox="1"/>
      </xdr:nvSpPr>
      <xdr:spPr>
        <a:xfrm>
          <a:off x="5876957" y="7122534"/>
          <a:ext cx="608250" cy="1952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l"/>
          <a:r>
            <a:rPr kumimoji="1" lang="en-US" altLang="ja-JP" sz="1100"/>
            <a:t>Fitting</a:t>
          </a:r>
          <a:endParaRPr kumimoji="1" lang="ja-JP" altLang="en-US" sz="1100"/>
        </a:p>
      </xdr:txBody>
    </xdr:sp>
    <xdr:clientData/>
  </xdr:twoCellAnchor>
  <xdr:twoCellAnchor editAs="oneCell">
    <xdr:from>
      <xdr:col>12</xdr:col>
      <xdr:colOff>267363</xdr:colOff>
      <xdr:row>4</xdr:row>
      <xdr:rowOff>12259</xdr:rowOff>
    </xdr:from>
    <xdr:to>
      <xdr:col>14</xdr:col>
      <xdr:colOff>76863</xdr:colOff>
      <xdr:row>6</xdr:row>
      <xdr:rowOff>103367</xdr:rowOff>
    </xdr:to>
    <xdr:pic>
      <xdr:nvPicPr>
        <xdr:cNvPr id="28" name="図 42" descr="W14_NS510接合要領書修正_111213_R1">
          <a:extLst>
            <a:ext uri="{FF2B5EF4-FFF2-40B4-BE49-F238E27FC236}">
              <a16:creationId xmlns:a16="http://schemas.microsoft.com/office/drawing/2014/main" id="{74113935-1831-488F-9A83-1BB690967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2563" y="800763"/>
          <a:ext cx="1028700" cy="435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501037</xdr:colOff>
      <xdr:row>5</xdr:row>
      <xdr:rowOff>159875</xdr:rowOff>
    </xdr:from>
    <xdr:to>
      <xdr:col>9</xdr:col>
      <xdr:colOff>501037</xdr:colOff>
      <xdr:row>6</xdr:row>
      <xdr:rowOff>34061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85F9D87B-2C05-41A6-8044-6B7B6A89F302}"/>
            </a:ext>
          </a:extLst>
        </xdr:cNvPr>
        <xdr:cNvCxnSpPr/>
      </xdr:nvCxnSpPr>
      <xdr:spPr>
        <a:xfrm>
          <a:off x="5987437" y="1120658"/>
          <a:ext cx="0" cy="46464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525027</xdr:colOff>
      <xdr:row>5</xdr:row>
      <xdr:rowOff>159936</xdr:rowOff>
    </xdr:from>
    <xdr:to>
      <xdr:col>13</xdr:col>
      <xdr:colOff>587198</xdr:colOff>
      <xdr:row>9</xdr:row>
      <xdr:rowOff>34622</xdr:rowOff>
    </xdr:to>
    <xdr:grpSp>
      <xdr:nvGrpSpPr>
        <xdr:cNvPr id="37" name="グループ化 36">
          <a:extLst>
            <a:ext uri="{FF2B5EF4-FFF2-40B4-BE49-F238E27FC236}">
              <a16:creationId xmlns:a16="http://schemas.microsoft.com/office/drawing/2014/main" id="{0652CE7F-4A00-4AC7-A191-DDF3B206B3E3}"/>
            </a:ext>
          </a:extLst>
        </xdr:cNvPr>
        <xdr:cNvGrpSpPr/>
      </xdr:nvGrpSpPr>
      <xdr:grpSpPr>
        <a:xfrm>
          <a:off x="7840227" y="1127676"/>
          <a:ext cx="671771" cy="575726"/>
          <a:chOff x="8211287" y="1372510"/>
          <a:chExt cx="671771" cy="391520"/>
        </a:xfrm>
      </xdr:grpSpPr>
      <xdr:sp macro="" textlink="">
        <xdr:nvSpPr>
          <xdr:cNvPr id="29" name="テキスト ボックス 28">
            <a:extLst>
              <a:ext uri="{FF2B5EF4-FFF2-40B4-BE49-F238E27FC236}">
                <a16:creationId xmlns:a16="http://schemas.microsoft.com/office/drawing/2014/main" id="{2548483C-177A-4F48-B109-D385CE72777A}"/>
              </a:ext>
            </a:extLst>
          </xdr:cNvPr>
          <xdr:cNvSpPr txBox="1"/>
        </xdr:nvSpPr>
        <xdr:spPr>
          <a:xfrm>
            <a:off x="8211287" y="1587505"/>
            <a:ext cx="671771" cy="1765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noAutofit/>
          </a:bodyPr>
          <a:lstStyle/>
          <a:p>
            <a:pPr algn="ctr"/>
            <a:r>
              <a:rPr kumimoji="1" lang="en-US" altLang="ja-JP" sz="1100"/>
              <a:t>Marking</a:t>
            </a:r>
            <a:endParaRPr kumimoji="1" lang="ja-JP" altLang="en-US" sz="1100"/>
          </a:p>
        </xdr:txBody>
      </xdr:sp>
      <xdr:cxnSp macro="">
        <xdr:nvCxnSpPr>
          <xdr:cNvPr id="31" name="直線コネクタ 30">
            <a:extLst>
              <a:ext uri="{FF2B5EF4-FFF2-40B4-BE49-F238E27FC236}">
                <a16:creationId xmlns:a16="http://schemas.microsoft.com/office/drawing/2014/main" id="{F7DA3ECA-5B8B-478D-B804-6B22253D00CE}"/>
              </a:ext>
            </a:extLst>
          </xdr:cNvPr>
          <xdr:cNvCxnSpPr/>
        </xdr:nvCxnSpPr>
        <xdr:spPr>
          <a:xfrm>
            <a:off x="8239652" y="1372510"/>
            <a:ext cx="0" cy="46464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直線矢印コネクタ 31">
            <a:extLst>
              <a:ext uri="{FF2B5EF4-FFF2-40B4-BE49-F238E27FC236}">
                <a16:creationId xmlns:a16="http://schemas.microsoft.com/office/drawing/2014/main" id="{D6B81A93-CFAE-4F6B-8817-B29A5BE42548}"/>
              </a:ext>
            </a:extLst>
          </xdr:cNvPr>
          <xdr:cNvCxnSpPr/>
        </xdr:nvCxnSpPr>
        <xdr:spPr>
          <a:xfrm flipH="1" flipV="1">
            <a:off x="8269298" y="1441302"/>
            <a:ext cx="174519" cy="174171"/>
          </a:xfrm>
          <a:prstGeom prst="straightConnector1">
            <a:avLst/>
          </a:prstGeom>
          <a:ln>
            <a:solidFill>
              <a:schemeClr val="tx1"/>
            </a:solidFill>
            <a:tailEnd type="arrow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12</xdr:col>
      <xdr:colOff>144780</xdr:colOff>
      <xdr:row>10</xdr:row>
      <xdr:rowOff>99060</xdr:rowOff>
    </xdr:from>
    <xdr:to>
      <xdr:col>13</xdr:col>
      <xdr:colOff>152400</xdr:colOff>
      <xdr:row>12</xdr:row>
      <xdr:rowOff>121920</xdr:rowOff>
    </xdr:to>
    <xdr:pic>
      <xdr:nvPicPr>
        <xdr:cNvPr id="33" name="図 35">
          <a:extLst>
            <a:ext uri="{FF2B5EF4-FFF2-40B4-BE49-F238E27FC236}">
              <a16:creationId xmlns:a16="http://schemas.microsoft.com/office/drawing/2014/main" id="{20999F46-3660-473F-86B9-791800287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74" t="39215" r="57269" b="48582"/>
        <a:stretch>
          <a:fillRect/>
        </a:stretch>
      </xdr:blipFill>
      <xdr:spPr bwMode="auto">
        <a:xfrm>
          <a:off x="7459980" y="1943100"/>
          <a:ext cx="61722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586740</xdr:colOff>
      <xdr:row>12</xdr:row>
      <xdr:rowOff>144780</xdr:rowOff>
    </xdr:from>
    <xdr:to>
      <xdr:col>13</xdr:col>
      <xdr:colOff>327660</xdr:colOff>
      <xdr:row>13</xdr:row>
      <xdr:rowOff>382345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F25E58E6-A350-494F-9A7A-A5A211540819}"/>
            </a:ext>
          </a:extLst>
        </xdr:cNvPr>
        <xdr:cNvSpPr txBox="1"/>
      </xdr:nvSpPr>
      <xdr:spPr>
        <a:xfrm>
          <a:off x="7292340" y="2339340"/>
          <a:ext cx="960120" cy="412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>
            <a:lnSpc>
              <a:spcPts val="800"/>
            </a:lnSpc>
          </a:pPr>
          <a:r>
            <a:rPr kumimoji="1" lang="en-US" altLang="ja-JP" sz="1100"/>
            <a:t>Bad</a:t>
          </a:r>
        </a:p>
        <a:p>
          <a:pPr algn="ctr">
            <a:lnSpc>
              <a:spcPts val="800"/>
            </a:lnSpc>
          </a:pPr>
          <a:r>
            <a:rPr kumimoji="1" lang="en-US" altLang="ja-JP" sz="800"/>
            <a:t>Gasket on gland</a:t>
          </a:r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5"/>
  <sheetViews>
    <sheetView showGridLines="0" tabSelected="1" view="pageBreakPreview" zoomScale="70" zoomScaleNormal="55" zoomScaleSheetLayoutView="70" workbookViewId="0">
      <selection activeCell="I22" sqref="I22:J22"/>
    </sheetView>
  </sheetViews>
  <sheetFormatPr defaultColWidth="9" defaultRowHeight="13.8" x14ac:dyDescent="0.25"/>
  <cols>
    <col min="1" max="1" width="7.6640625" style="1" customWidth="1"/>
    <col min="2" max="2" width="14.88671875" style="1" customWidth="1"/>
    <col min="3" max="3" width="10.6640625" style="1" customWidth="1"/>
    <col min="4" max="15" width="5.88671875" style="1" customWidth="1"/>
    <col min="16" max="16384" width="9" style="1"/>
  </cols>
  <sheetData>
    <row r="1" spans="1:15" ht="16.5" customHeight="1" x14ac:dyDescent="0.25">
      <c r="A1" s="2"/>
      <c r="B1" s="71" t="s">
        <v>29</v>
      </c>
      <c r="C1" s="72"/>
      <c r="D1" s="72"/>
      <c r="E1" s="72"/>
      <c r="F1" s="72"/>
      <c r="G1" s="72"/>
      <c r="H1" s="72"/>
      <c r="I1" s="73"/>
      <c r="J1" s="49" t="s">
        <v>7</v>
      </c>
      <c r="K1" s="50"/>
      <c r="L1" s="51"/>
      <c r="M1" s="52" t="s">
        <v>6</v>
      </c>
      <c r="N1" s="50"/>
      <c r="O1" s="53"/>
    </row>
    <row r="2" spans="1:15" ht="16.5" customHeight="1" thickBot="1" x14ac:dyDescent="0.3">
      <c r="A2" s="2"/>
      <c r="B2" s="74" t="s">
        <v>42</v>
      </c>
      <c r="C2" s="75"/>
      <c r="D2" s="75"/>
      <c r="E2" s="75"/>
      <c r="F2" s="75"/>
      <c r="G2" s="75"/>
      <c r="H2" s="75"/>
      <c r="I2" s="76"/>
      <c r="J2" s="54"/>
      <c r="K2" s="55"/>
      <c r="L2" s="56"/>
      <c r="M2" s="60"/>
      <c r="N2" s="55"/>
      <c r="O2" s="61"/>
    </row>
    <row r="3" spans="1:15" ht="20.100000000000001" customHeight="1" thickBot="1" x14ac:dyDescent="0.3">
      <c r="A3" s="2"/>
      <c r="B3" s="5" t="s">
        <v>17</v>
      </c>
      <c r="C3" s="20"/>
      <c r="D3" s="118" t="s">
        <v>10</v>
      </c>
      <c r="E3" s="119"/>
      <c r="F3" s="67" t="e">
        <f>VLOOKUP(C3,Source!B6:D11,3,FALSE)</f>
        <v>#N/A</v>
      </c>
      <c r="G3" s="68"/>
      <c r="H3" s="69" t="e">
        <f>VLOOKUP(C3,Source!B6:E11,4,FALSE)</f>
        <v>#N/A</v>
      </c>
      <c r="I3" s="70"/>
      <c r="J3" s="57"/>
      <c r="K3" s="58"/>
      <c r="L3" s="59"/>
      <c r="M3" s="62"/>
      <c r="N3" s="58"/>
      <c r="O3" s="63"/>
    </row>
    <row r="4" spans="1:15" ht="19.95" customHeight="1" thickBot="1" x14ac:dyDescent="0.3">
      <c r="A4" s="2"/>
      <c r="B4" s="19" t="s">
        <v>8</v>
      </c>
      <c r="C4" s="140"/>
      <c r="D4" s="141"/>
      <c r="E4" s="141"/>
      <c r="F4" s="141"/>
      <c r="G4" s="142"/>
      <c r="H4" s="64" t="s">
        <v>15</v>
      </c>
      <c r="I4" s="65"/>
      <c r="J4" s="143"/>
      <c r="K4" s="144"/>
      <c r="L4" s="144"/>
      <c r="M4" s="144"/>
      <c r="N4" s="144"/>
      <c r="O4" s="145"/>
    </row>
    <row r="5" spans="1:15" ht="19.95" customHeight="1" x14ac:dyDescent="0.25">
      <c r="B5" s="146" t="s">
        <v>9</v>
      </c>
      <c r="C5" s="147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148"/>
    </row>
    <row r="6" spans="1:15" ht="19.95" customHeight="1" x14ac:dyDescent="0.25">
      <c r="B6" s="80" t="s">
        <v>11</v>
      </c>
      <c r="C6" s="81"/>
      <c r="D6" s="43"/>
      <c r="E6" s="44"/>
      <c r="F6" s="43"/>
      <c r="G6" s="44"/>
      <c r="H6" s="43"/>
      <c r="I6" s="44"/>
      <c r="J6" s="43"/>
      <c r="K6" s="44"/>
      <c r="L6" s="43"/>
      <c r="M6" s="44"/>
      <c r="N6" s="43"/>
      <c r="O6" s="45"/>
    </row>
    <row r="7" spans="1:15" ht="19.95" customHeight="1" x14ac:dyDescent="0.25">
      <c r="B7" s="80" t="s">
        <v>12</v>
      </c>
      <c r="C7" s="81"/>
      <c r="D7" s="84"/>
      <c r="E7" s="85"/>
      <c r="F7" s="84"/>
      <c r="G7" s="85"/>
      <c r="H7" s="149"/>
      <c r="I7" s="150"/>
      <c r="J7" s="149"/>
      <c r="K7" s="150"/>
      <c r="L7" s="149"/>
      <c r="M7" s="150"/>
      <c r="N7" s="149"/>
      <c r="O7" s="151"/>
    </row>
    <row r="8" spans="1:15" ht="19.95" customHeight="1" x14ac:dyDescent="0.25">
      <c r="B8" s="80" t="s">
        <v>13</v>
      </c>
      <c r="C8" s="81"/>
      <c r="D8" s="84"/>
      <c r="E8" s="85"/>
      <c r="F8" s="84"/>
      <c r="G8" s="85"/>
      <c r="H8" s="84"/>
      <c r="I8" s="85"/>
      <c r="J8" s="84"/>
      <c r="K8" s="85"/>
      <c r="L8" s="84"/>
      <c r="M8" s="85"/>
      <c r="N8" s="84"/>
      <c r="O8" s="92"/>
    </row>
    <row r="9" spans="1:15" ht="40.049999999999997" customHeight="1" x14ac:dyDescent="0.25">
      <c r="B9" s="80" t="s">
        <v>14</v>
      </c>
      <c r="C9" s="81"/>
      <c r="D9" s="84"/>
      <c r="E9" s="85"/>
      <c r="F9" s="21"/>
      <c r="G9" s="21"/>
      <c r="H9" s="84"/>
      <c r="I9" s="85"/>
      <c r="J9" s="84"/>
      <c r="K9" s="85"/>
      <c r="L9" s="84"/>
      <c r="M9" s="85"/>
      <c r="N9" s="84"/>
      <c r="O9" s="92"/>
    </row>
    <row r="10" spans="1:15" ht="40.049999999999997" customHeight="1" thickBot="1" x14ac:dyDescent="0.3">
      <c r="B10" s="82" t="s">
        <v>36</v>
      </c>
      <c r="C10" s="83"/>
      <c r="D10" s="159"/>
      <c r="E10" s="159"/>
      <c r="F10" s="84"/>
      <c r="G10" s="85"/>
      <c r="H10" s="160"/>
      <c r="I10" s="160"/>
      <c r="J10" s="160"/>
      <c r="K10" s="160"/>
      <c r="L10" s="161"/>
      <c r="M10" s="162"/>
      <c r="N10" s="160"/>
      <c r="O10" s="163"/>
    </row>
    <row r="11" spans="1:15" ht="17.25" customHeight="1" thickBot="1" x14ac:dyDescent="0.3">
      <c r="B11" s="86" t="s">
        <v>0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8"/>
    </row>
    <row r="12" spans="1:15" ht="19.95" customHeight="1" x14ac:dyDescent="0.25">
      <c r="B12" s="126" t="s">
        <v>19</v>
      </c>
      <c r="C12" s="127"/>
      <c r="D12" s="128"/>
      <c r="E12" s="79"/>
      <c r="F12" s="79"/>
      <c r="G12" s="79"/>
      <c r="H12" s="79"/>
      <c r="I12" s="79"/>
      <c r="J12" s="79"/>
      <c r="K12" s="79"/>
      <c r="L12" s="79"/>
      <c r="M12" s="79"/>
      <c r="N12" s="130"/>
      <c r="O12" s="3"/>
    </row>
    <row r="13" spans="1:15" ht="19.95" customHeight="1" x14ac:dyDescent="0.25">
      <c r="B13" s="121" t="s">
        <v>20</v>
      </c>
      <c r="C13" s="122"/>
      <c r="D13" s="122"/>
      <c r="E13" s="77"/>
      <c r="F13" s="77"/>
      <c r="G13" s="77"/>
      <c r="H13" s="77"/>
      <c r="I13" s="77"/>
      <c r="J13" s="77"/>
      <c r="K13" s="77"/>
      <c r="L13" s="77"/>
      <c r="M13" s="77"/>
      <c r="N13" s="78"/>
      <c r="O13" s="3"/>
    </row>
    <row r="14" spans="1:15" ht="25.95" customHeight="1" x14ac:dyDescent="0.25">
      <c r="B14" s="121" t="s">
        <v>21</v>
      </c>
      <c r="C14" s="122"/>
      <c r="D14" s="122"/>
      <c r="E14" s="123"/>
      <c r="F14" s="124"/>
      <c r="G14" s="77"/>
      <c r="H14" s="77"/>
      <c r="I14" s="77"/>
      <c r="J14" s="77"/>
      <c r="K14" s="77"/>
      <c r="L14" s="77"/>
      <c r="M14" s="77"/>
      <c r="N14" s="78"/>
      <c r="O14" s="3"/>
    </row>
    <row r="15" spans="1:15" ht="19.95" customHeight="1" x14ac:dyDescent="0.25">
      <c r="B15" s="153" t="s">
        <v>22</v>
      </c>
      <c r="C15" s="154"/>
      <c r="D15" s="155"/>
      <c r="E15" s="123"/>
      <c r="F15" s="124"/>
      <c r="G15" s="77"/>
      <c r="H15" s="77"/>
      <c r="I15" s="77"/>
      <c r="J15" s="77"/>
      <c r="K15" s="77"/>
      <c r="L15" s="77"/>
      <c r="M15" s="77"/>
      <c r="N15" s="78"/>
      <c r="O15" s="3"/>
    </row>
    <row r="16" spans="1:15" ht="15" customHeight="1" x14ac:dyDescent="0.25">
      <c r="B16" s="129" t="s">
        <v>43</v>
      </c>
      <c r="C16" s="107"/>
      <c r="D16" s="4" t="s">
        <v>2</v>
      </c>
      <c r="E16" s="95"/>
      <c r="F16" s="96"/>
      <c r="G16" s="93"/>
      <c r="H16" s="94"/>
      <c r="I16" s="93"/>
      <c r="J16" s="94"/>
      <c r="K16" s="93"/>
      <c r="L16" s="94"/>
      <c r="M16" s="93"/>
      <c r="N16" s="120"/>
      <c r="O16" s="3"/>
    </row>
    <row r="17" spans="2:15" ht="15" customHeight="1" x14ac:dyDescent="0.25">
      <c r="B17" s="102"/>
      <c r="C17" s="108"/>
      <c r="D17" s="4" t="s">
        <v>4</v>
      </c>
      <c r="E17" s="95"/>
      <c r="F17" s="96"/>
      <c r="G17" s="93"/>
      <c r="H17" s="94"/>
      <c r="I17" s="93"/>
      <c r="J17" s="94"/>
      <c r="K17" s="93"/>
      <c r="L17" s="94"/>
      <c r="M17" s="93"/>
      <c r="N17" s="120"/>
      <c r="O17" s="3"/>
    </row>
    <row r="18" spans="2:15" ht="15" customHeight="1" x14ac:dyDescent="0.25">
      <c r="B18" s="102"/>
      <c r="C18" s="108"/>
      <c r="D18" s="4" t="s">
        <v>3</v>
      </c>
      <c r="E18" s="95"/>
      <c r="F18" s="96"/>
      <c r="G18" s="93"/>
      <c r="H18" s="94"/>
      <c r="I18" s="93"/>
      <c r="J18" s="94"/>
      <c r="K18" s="93"/>
      <c r="L18" s="94"/>
      <c r="M18" s="93"/>
      <c r="N18" s="120"/>
      <c r="O18" s="3"/>
    </row>
    <row r="19" spans="2:15" ht="15" customHeight="1" x14ac:dyDescent="0.25">
      <c r="B19" s="102"/>
      <c r="C19" s="108"/>
      <c r="D19" s="4" t="s">
        <v>5</v>
      </c>
      <c r="E19" s="95"/>
      <c r="F19" s="96"/>
      <c r="G19" s="93"/>
      <c r="H19" s="94"/>
      <c r="I19" s="93"/>
      <c r="J19" s="94"/>
      <c r="K19" s="93"/>
      <c r="L19" s="94"/>
      <c r="M19" s="93"/>
      <c r="N19" s="120"/>
      <c r="O19" s="3"/>
    </row>
    <row r="20" spans="2:15" ht="15" customHeight="1" x14ac:dyDescent="0.25">
      <c r="B20" s="109"/>
      <c r="C20" s="110"/>
      <c r="D20" s="4" t="s">
        <v>16</v>
      </c>
      <c r="E20" s="98" t="str">
        <f>IF(E19="","",IF((MAX(E16:F19)-MIN(E16:F19))&lt;=1/4,"OK","NG"))</f>
        <v/>
      </c>
      <c r="F20" s="99"/>
      <c r="G20" s="98" t="str">
        <f>IF(G19="","",IF((MAX(G16:H19)-MIN(G16:H19))&lt;=1/4,"OK","NG"))</f>
        <v/>
      </c>
      <c r="H20" s="99"/>
      <c r="I20" s="98" t="str">
        <f>IF(I19="","",IF((MAX(I16:J19)-MIN(I16:J19))&lt;=1/4,"OK","NG"))</f>
        <v/>
      </c>
      <c r="J20" s="99"/>
      <c r="K20" s="98" t="str">
        <f>IF(K19="","",IF((MAX(K16:L19)-MIN(K16:L19))&lt;=1/4,"OK","NG"))</f>
        <v/>
      </c>
      <c r="L20" s="99"/>
      <c r="M20" s="98" t="str">
        <f>IF(M19="","",IF((MAX(M16:N19)-MIN(M16:N19))&lt;=1/4,"OK","NG"))</f>
        <v/>
      </c>
      <c r="N20" s="152"/>
      <c r="O20" s="3"/>
    </row>
    <row r="21" spans="2:15" ht="15" customHeight="1" x14ac:dyDescent="0.25">
      <c r="B21" s="106" t="s">
        <v>23</v>
      </c>
      <c r="C21" s="107"/>
      <c r="D21" s="4" t="s">
        <v>2</v>
      </c>
      <c r="E21" s="91"/>
      <c r="F21" s="91"/>
      <c r="G21" s="91"/>
      <c r="H21" s="91"/>
      <c r="I21" s="91"/>
      <c r="J21" s="91"/>
      <c r="K21" s="91"/>
      <c r="L21" s="91"/>
      <c r="M21" s="91"/>
      <c r="N21" s="125"/>
      <c r="O21" s="3"/>
    </row>
    <row r="22" spans="2:15" ht="15" customHeight="1" x14ac:dyDescent="0.25">
      <c r="B22" s="102"/>
      <c r="C22" s="108"/>
      <c r="D22" s="4" t="s">
        <v>4</v>
      </c>
      <c r="E22" s="91"/>
      <c r="F22" s="91"/>
      <c r="G22" s="91"/>
      <c r="H22" s="91"/>
      <c r="I22" s="91"/>
      <c r="J22" s="91"/>
      <c r="K22" s="91"/>
      <c r="L22" s="91"/>
      <c r="M22" s="91"/>
      <c r="N22" s="125"/>
      <c r="O22" s="3"/>
    </row>
    <row r="23" spans="2:15" ht="15" customHeight="1" x14ac:dyDescent="0.25">
      <c r="B23" s="102"/>
      <c r="C23" s="108"/>
      <c r="D23" s="4" t="s">
        <v>3</v>
      </c>
      <c r="E23" s="91"/>
      <c r="F23" s="91"/>
      <c r="G23" s="91"/>
      <c r="H23" s="91"/>
      <c r="I23" s="91"/>
      <c r="J23" s="91"/>
      <c r="K23" s="91"/>
      <c r="L23" s="91"/>
      <c r="M23" s="91"/>
      <c r="N23" s="125"/>
      <c r="O23" s="3"/>
    </row>
    <row r="24" spans="2:15" ht="15" customHeight="1" x14ac:dyDescent="0.25">
      <c r="B24" s="102"/>
      <c r="C24" s="108"/>
      <c r="D24" s="4" t="s">
        <v>5</v>
      </c>
      <c r="E24" s="91"/>
      <c r="F24" s="91"/>
      <c r="G24" s="91"/>
      <c r="H24" s="91"/>
      <c r="I24" s="91"/>
      <c r="J24" s="91"/>
      <c r="K24" s="91"/>
      <c r="L24" s="91"/>
      <c r="M24" s="91"/>
      <c r="N24" s="125"/>
      <c r="O24" s="3"/>
    </row>
    <row r="25" spans="2:15" ht="15" customHeight="1" x14ac:dyDescent="0.25">
      <c r="B25" s="109"/>
      <c r="C25" s="110"/>
      <c r="D25" s="4" t="s">
        <v>16</v>
      </c>
      <c r="E25" s="89" t="str">
        <f>IF(E24="","",IF(OR(AND(OR(E21="A",E21="B"),OR(E22="A",E22="B"),OR(E23="A",E23="B"),OR(E24="A",E24="B")),AND(OR(E21="C",E21="B"),OR(E22="C",E22="B"),OR(E23="C",E23="B"),OR(E24="C",E24="B"))),"OK","NG"))</f>
        <v/>
      </c>
      <c r="F25" s="89"/>
      <c r="G25" s="89" t="str">
        <f>IF(G24="","",IF(OR(AND(OR(G21="A",G21="B"),OR(G22="A",G22="B"),OR(G23="A",G23="B"),OR(G24="A",G24="B")),AND(OR(G21="C",G21="B"),OR(G22="C",G22="B"),OR(G23="C",G23="B"),OR(G24="C",G24="B"))),"OK","NG"))</f>
        <v/>
      </c>
      <c r="H25" s="89"/>
      <c r="I25" s="89" t="str">
        <f>IF(I24="","",IF(OR(AND(OR(I21="A",I21="B"),OR(I22="A",I22="B"),OR(I23="A",I23="B"),OR(I24="A",I24="B")),AND(OR(I21="C",I21="B"),OR(I22="C",I22="B"),OR(I23="C",I23="B"),OR(I24="C",I24="B"))),"OK","NG"))</f>
        <v/>
      </c>
      <c r="J25" s="89"/>
      <c r="K25" s="89" t="str">
        <f>IF(K24="","",IF(OR(AND(OR(K21="A",K21="B"),OR(K22="A",K22="B"),OR(K23="A",K23="B"),OR(K24="A",K24="B")),AND(OR(K21="C",K21="B"),OR(K22="C",K22="B"),OR(K23="C",K23="B"),OR(K24="C",K24="B"))),"OK","NG"))</f>
        <v/>
      </c>
      <c r="L25" s="89"/>
      <c r="M25" s="89" t="str">
        <f>IF(M24="","",IF(OR(AND(OR(M21="A",M21="B"),OR(M22="A",M22="B"),OR(M23="A",M23="B"),OR(M24="A",M24="B")),AND(OR(M21="C",M21="B"),OR(M22="C",M22="B"),OR(M23="C",M23="B"),OR(M24="C",M24="B"))),"OK","NG"))</f>
        <v/>
      </c>
      <c r="N25" s="90"/>
      <c r="O25" s="3"/>
    </row>
    <row r="26" spans="2:15" ht="15" customHeight="1" x14ac:dyDescent="0.25">
      <c r="B26" s="100" t="s">
        <v>44</v>
      </c>
      <c r="C26" s="101"/>
      <c r="D26" s="4" t="s">
        <v>2</v>
      </c>
      <c r="E26" s="46"/>
      <c r="F26" s="46"/>
      <c r="G26" s="46"/>
      <c r="H26" s="46"/>
      <c r="I26" s="46"/>
      <c r="J26" s="46"/>
      <c r="K26" s="46"/>
      <c r="L26" s="46"/>
      <c r="M26" s="113"/>
      <c r="N26" s="114"/>
      <c r="O26" s="3"/>
    </row>
    <row r="27" spans="2:15" ht="15" customHeight="1" x14ac:dyDescent="0.25">
      <c r="B27" s="102"/>
      <c r="C27" s="101"/>
      <c r="D27" s="4" t="s">
        <v>4</v>
      </c>
      <c r="E27" s="46"/>
      <c r="F27" s="46"/>
      <c r="G27" s="46"/>
      <c r="H27" s="46"/>
      <c r="I27" s="46"/>
      <c r="J27" s="46"/>
      <c r="K27" s="46"/>
      <c r="L27" s="46"/>
      <c r="M27" s="46"/>
      <c r="N27" s="115"/>
      <c r="O27" s="3"/>
    </row>
    <row r="28" spans="2:15" ht="15" customHeight="1" x14ac:dyDescent="0.25">
      <c r="B28" s="102"/>
      <c r="C28" s="101"/>
      <c r="D28" s="4" t="s">
        <v>3</v>
      </c>
      <c r="E28" s="46"/>
      <c r="F28" s="46"/>
      <c r="G28" s="46"/>
      <c r="H28" s="46"/>
      <c r="I28" s="46"/>
      <c r="J28" s="46"/>
      <c r="K28" s="46"/>
      <c r="L28" s="46"/>
      <c r="M28" s="46"/>
      <c r="N28" s="115"/>
      <c r="O28" s="3"/>
    </row>
    <row r="29" spans="2:15" ht="15" customHeight="1" x14ac:dyDescent="0.25">
      <c r="B29" s="102"/>
      <c r="C29" s="101"/>
      <c r="D29" s="4" t="s">
        <v>5</v>
      </c>
      <c r="E29" s="46"/>
      <c r="F29" s="46"/>
      <c r="G29" s="46"/>
      <c r="H29" s="46"/>
      <c r="I29" s="46"/>
      <c r="J29" s="46"/>
      <c r="K29" s="46"/>
      <c r="L29" s="46"/>
      <c r="M29" s="116"/>
      <c r="N29" s="117"/>
      <c r="O29" s="3"/>
    </row>
    <row r="30" spans="2:15" ht="15" customHeight="1" x14ac:dyDescent="0.25">
      <c r="B30" s="16" t="s">
        <v>34</v>
      </c>
      <c r="C30" s="14"/>
      <c r="D30" s="17" t="s">
        <v>32</v>
      </c>
      <c r="E30" s="47" t="str">
        <f t="shared" ref="E30" si="0">IF(E29="","",ATAN((E27-E29)*25.4/$F$3)*180/PI())</f>
        <v/>
      </c>
      <c r="F30" s="47"/>
      <c r="G30" s="47" t="str">
        <f t="shared" ref="G30" si="1">IF(G29="","",ATAN((G27-G29)*25.4/$F$3)*180/PI())</f>
        <v/>
      </c>
      <c r="H30" s="47"/>
      <c r="I30" s="47" t="str">
        <f t="shared" ref="I30" si="2">IF(I29="","",ATAN((I27-I29)*25.4/$F$3)*180/PI())</f>
        <v/>
      </c>
      <c r="J30" s="47"/>
      <c r="K30" s="47" t="str">
        <f t="shared" ref="K30" si="3">IF(K29="","",ATAN((K27-K29)*25.4/$F$3)*180/PI())</f>
        <v/>
      </c>
      <c r="L30" s="47"/>
      <c r="M30" s="47" t="str">
        <f>IF(M29="","",ATAN((M27-M29)*25.4/$F$3)*180/PI())</f>
        <v/>
      </c>
      <c r="N30" s="111"/>
      <c r="O30" s="3"/>
    </row>
    <row r="31" spans="2:15" ht="15" customHeight="1" thickBot="1" x14ac:dyDescent="0.3">
      <c r="B31" s="18" t="e">
        <f>VLOOKUP(C3,Source!B6:F11,5,FALSE)</f>
        <v>#N/A</v>
      </c>
      <c r="C31" s="15"/>
      <c r="D31" s="12" t="s">
        <v>33</v>
      </c>
      <c r="E31" s="48" t="str">
        <f t="shared" ref="E31" si="4">IF(E28="","",ATAN((E26-E28)*25.4/$F$3)*180/PI())</f>
        <v/>
      </c>
      <c r="F31" s="48"/>
      <c r="G31" s="48" t="str">
        <f t="shared" ref="G31" si="5">IF(G28="","",ATAN((G26-G28)*25.4/$F$3)*180/PI())</f>
        <v/>
      </c>
      <c r="H31" s="48"/>
      <c r="I31" s="48" t="str">
        <f t="shared" ref="I31" si="6">IF(I28="","",ATAN((I26-I28)*25.4/$F$3)*180/PI())</f>
        <v/>
      </c>
      <c r="J31" s="48"/>
      <c r="K31" s="48" t="str">
        <f t="shared" ref="K31" si="7">IF(K28="","",ATAN((K26-K28)*25.4/$F$3)*180/PI())</f>
        <v/>
      </c>
      <c r="L31" s="48"/>
      <c r="M31" s="48" t="str">
        <f>IF(M28="","",ATAN((M26-M28)*25.4/$F$3)*180/PI())</f>
        <v/>
      </c>
      <c r="N31" s="112"/>
      <c r="O31" s="3"/>
    </row>
    <row r="32" spans="2:15" ht="18" customHeight="1" thickBot="1" x14ac:dyDescent="0.3">
      <c r="B32" s="103" t="s">
        <v>1</v>
      </c>
      <c r="C32" s="104"/>
      <c r="D32" s="105"/>
      <c r="E32" s="97" t="str">
        <f>IF(E29="","",IF(AND(E12="OK",E13="OK",E14="OK",E15="OK",E20="OK",E25="OK",E30&lt;$B$31,E31&lt;$B$31),"OK","NG"))</f>
        <v/>
      </c>
      <c r="F32" s="97"/>
      <c r="G32" s="97" t="str">
        <f t="shared" ref="G32" si="8">IF(G29="","",IF(AND(G12="OK",G13="OK",G14="OK",G15="OK",G20="OK",G25="OK",G30&lt;$B$31,G31&lt;$B$31),"OK","NG"))</f>
        <v/>
      </c>
      <c r="H32" s="97"/>
      <c r="I32" s="97" t="str">
        <f t="shared" ref="I32" si="9">IF(I29="","",IF(AND(I12="OK",I13="OK",I14="OK",I15="OK",I20="OK",I25="OK",I30&lt;$B$31,I31&lt;$B$31),"OK","NG"))</f>
        <v/>
      </c>
      <c r="J32" s="97"/>
      <c r="K32" s="97" t="str">
        <f t="shared" ref="K32" si="10">IF(K29="","",IF(AND(K12="OK",K13="OK",K14="OK",K15="OK",K20="OK",K25="OK",K30&lt;$B$31,K31&lt;$B$31),"OK","NG"))</f>
        <v/>
      </c>
      <c r="L32" s="97"/>
      <c r="M32" s="97" t="str">
        <f t="shared" ref="M32" si="11">IF(M29="","",IF(AND(M12="OK",M13="OK",M14="OK",M15="OK",M20="OK",M25="OK",M30&lt;$B$31,M31&lt;$B$31),"OK","NG"))</f>
        <v/>
      </c>
      <c r="N32" s="97"/>
      <c r="O32" s="3"/>
    </row>
    <row r="33" spans="2:15" ht="19.5" customHeight="1" x14ac:dyDescent="0.25">
      <c r="B33" s="131" t="s">
        <v>37</v>
      </c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3"/>
    </row>
    <row r="34" spans="2:15" ht="45.6" customHeight="1" x14ac:dyDescent="0.25">
      <c r="B34" s="134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6"/>
    </row>
    <row r="35" spans="2:15" ht="14.4" thickBot="1" x14ac:dyDescent="0.3"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</sheetData>
  <sheetProtection sheet="1" scenarios="1"/>
  <mergeCells count="168">
    <mergeCell ref="B33:O35"/>
    <mergeCell ref="C4:G4"/>
    <mergeCell ref="J4:O4"/>
    <mergeCell ref="L8:M8"/>
    <mergeCell ref="B5:C5"/>
    <mergeCell ref="B6:C6"/>
    <mergeCell ref="B7:C7"/>
    <mergeCell ref="H5:I5"/>
    <mergeCell ref="J5:K5"/>
    <mergeCell ref="L5:M5"/>
    <mergeCell ref="N5:O5"/>
    <mergeCell ref="D7:E7"/>
    <mergeCell ref="F7:G7"/>
    <mergeCell ref="H7:I7"/>
    <mergeCell ref="J7:K7"/>
    <mergeCell ref="L7:M7"/>
    <mergeCell ref="N7:O7"/>
    <mergeCell ref="D6:E6"/>
    <mergeCell ref="M20:N20"/>
    <mergeCell ref="E23:F23"/>
    <mergeCell ref="B15:D15"/>
    <mergeCell ref="E15:F15"/>
    <mergeCell ref="I16:J16"/>
    <mergeCell ref="N9:O9"/>
    <mergeCell ref="H9:I9"/>
    <mergeCell ref="J9:K9"/>
    <mergeCell ref="L9:M9"/>
    <mergeCell ref="M21:N21"/>
    <mergeCell ref="M22:N22"/>
    <mergeCell ref="K21:L21"/>
    <mergeCell ref="B12:D12"/>
    <mergeCell ref="B13:D13"/>
    <mergeCell ref="B16:C20"/>
    <mergeCell ref="E13:F13"/>
    <mergeCell ref="G13:H13"/>
    <mergeCell ref="I13:J13"/>
    <mergeCell ref="K13:L13"/>
    <mergeCell ref="K17:L17"/>
    <mergeCell ref="G20:H20"/>
    <mergeCell ref="E20:F20"/>
    <mergeCell ref="E21:F21"/>
    <mergeCell ref="G17:H17"/>
    <mergeCell ref="I21:J21"/>
    <mergeCell ref="M12:N12"/>
    <mergeCell ref="M17:N17"/>
    <mergeCell ref="D3:E3"/>
    <mergeCell ref="E19:F19"/>
    <mergeCell ref="G19:H19"/>
    <mergeCell ref="I19:J19"/>
    <mergeCell ref="K19:L19"/>
    <mergeCell ref="M19:N19"/>
    <mergeCell ref="E24:F24"/>
    <mergeCell ref="I20:J20"/>
    <mergeCell ref="I24:J24"/>
    <mergeCell ref="B14:D14"/>
    <mergeCell ref="E14:F14"/>
    <mergeCell ref="G14:H14"/>
    <mergeCell ref="I14:J14"/>
    <mergeCell ref="K14:L14"/>
    <mergeCell ref="M14:N14"/>
    <mergeCell ref="G24:H24"/>
    <mergeCell ref="M24:N24"/>
    <mergeCell ref="M16:N16"/>
    <mergeCell ref="M18:N18"/>
    <mergeCell ref="M23:N23"/>
    <mergeCell ref="K22:L22"/>
    <mergeCell ref="B9:C9"/>
    <mergeCell ref="D9:E9"/>
    <mergeCell ref="F10:G10"/>
    <mergeCell ref="B32:D32"/>
    <mergeCell ref="E32:F32"/>
    <mergeCell ref="B21:C25"/>
    <mergeCell ref="M32:N32"/>
    <mergeCell ref="G30:H30"/>
    <mergeCell ref="I30:J30"/>
    <mergeCell ref="K30:L30"/>
    <mergeCell ref="I22:J22"/>
    <mergeCell ref="M30:N30"/>
    <mergeCell ref="G31:H31"/>
    <mergeCell ref="I31:J31"/>
    <mergeCell ref="K31:L31"/>
    <mergeCell ref="M31:N31"/>
    <mergeCell ref="M26:N26"/>
    <mergeCell ref="M27:N27"/>
    <mergeCell ref="I25:J25"/>
    <mergeCell ref="K23:L23"/>
    <mergeCell ref="G25:H25"/>
    <mergeCell ref="G22:H22"/>
    <mergeCell ref="I27:J27"/>
    <mergeCell ref="K27:L27"/>
    <mergeCell ref="I29:J29"/>
    <mergeCell ref="K25:L25"/>
    <mergeCell ref="K29:L29"/>
    <mergeCell ref="B26:C29"/>
    <mergeCell ref="E26:F26"/>
    <mergeCell ref="G26:H26"/>
    <mergeCell ref="I26:J26"/>
    <mergeCell ref="K26:L26"/>
    <mergeCell ref="K24:L24"/>
    <mergeCell ref="E27:F27"/>
    <mergeCell ref="E28:F28"/>
    <mergeCell ref="G28:H28"/>
    <mergeCell ref="I28:J28"/>
    <mergeCell ref="G27:H27"/>
    <mergeCell ref="G29:H29"/>
    <mergeCell ref="E25:F25"/>
    <mergeCell ref="K28:L28"/>
    <mergeCell ref="E22:F22"/>
    <mergeCell ref="G23:H23"/>
    <mergeCell ref="N10:O10"/>
    <mergeCell ref="I32:J32"/>
    <mergeCell ref="K32:L32"/>
    <mergeCell ref="G16:H16"/>
    <mergeCell ref="K16:L16"/>
    <mergeCell ref="K20:L20"/>
    <mergeCell ref="G21:H21"/>
    <mergeCell ref="I17:J17"/>
    <mergeCell ref="G32:H32"/>
    <mergeCell ref="M28:N28"/>
    <mergeCell ref="M29:N29"/>
    <mergeCell ref="B8:C8"/>
    <mergeCell ref="B10:C10"/>
    <mergeCell ref="D8:E8"/>
    <mergeCell ref="B11:O11"/>
    <mergeCell ref="M25:N25"/>
    <mergeCell ref="I23:J23"/>
    <mergeCell ref="N8:O8"/>
    <mergeCell ref="D10:E10"/>
    <mergeCell ref="H10:I10"/>
    <mergeCell ref="J10:K10"/>
    <mergeCell ref="L10:M10"/>
    <mergeCell ref="F8:G8"/>
    <mergeCell ref="H8:I8"/>
    <mergeCell ref="J8:K8"/>
    <mergeCell ref="M15:N15"/>
    <mergeCell ref="K18:L18"/>
    <mergeCell ref="K15:L15"/>
    <mergeCell ref="G15:H15"/>
    <mergeCell ref="I15:J15"/>
    <mergeCell ref="E16:F16"/>
    <mergeCell ref="E17:F17"/>
    <mergeCell ref="E18:F18"/>
    <mergeCell ref="G18:H18"/>
    <mergeCell ref="I18:J18"/>
    <mergeCell ref="H6:I6"/>
    <mergeCell ref="J6:K6"/>
    <mergeCell ref="L6:M6"/>
    <mergeCell ref="N6:O6"/>
    <mergeCell ref="E29:F29"/>
    <mergeCell ref="E30:F30"/>
    <mergeCell ref="E31:F31"/>
    <mergeCell ref="F6:G6"/>
    <mergeCell ref="J1:L1"/>
    <mergeCell ref="M1:O1"/>
    <mergeCell ref="J2:L3"/>
    <mergeCell ref="M2:O3"/>
    <mergeCell ref="H4:I4"/>
    <mergeCell ref="D5:E5"/>
    <mergeCell ref="F5:G5"/>
    <mergeCell ref="F3:G3"/>
    <mergeCell ref="H3:I3"/>
    <mergeCell ref="B1:I1"/>
    <mergeCell ref="B2:I2"/>
    <mergeCell ref="M13:N13"/>
    <mergeCell ref="E12:F12"/>
    <mergeCell ref="G12:H12"/>
    <mergeCell ref="I12:J12"/>
    <mergeCell ref="K12:L12"/>
  </mergeCells>
  <phoneticPr fontId="1"/>
  <dataValidations count="3">
    <dataValidation type="list" allowBlank="1" showInputMessage="1" showErrorMessage="1" sqref="C3" xr:uid="{00000000-0002-0000-0000-000000000000}">
      <formula1>"20,24,28,32,36,40"</formula1>
    </dataValidation>
    <dataValidation type="list" allowBlank="1" showInputMessage="1" showErrorMessage="1" sqref="E12:N15" xr:uid="{00000000-0002-0000-0000-000001000000}">
      <formula1>"OK,NG"</formula1>
    </dataValidation>
    <dataValidation type="list" allowBlank="1" showInputMessage="1" showErrorMessage="1" sqref="E21:N24" xr:uid="{00000000-0002-0000-0000-000002000000}">
      <formula1>"A,B,C"</formula1>
    </dataValidation>
  </dataValidations>
  <printOptions horizontalCentered="1" verticalCentered="1"/>
  <pageMargins left="0.43307086614173229" right="0.43307086614173229" top="0.74803149606299213" bottom="0.55118110236220474" header="0.31496062992125984" footer="0.31496062992125984"/>
  <pageSetup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9EAC2-AB5D-4DDF-8D29-060FE49A86C8}">
  <dimension ref="B2:Q17"/>
  <sheetViews>
    <sheetView zoomScaleNormal="100" workbookViewId="0">
      <selection activeCell="O19" sqref="O19"/>
    </sheetView>
  </sheetViews>
  <sheetFormatPr defaultRowHeight="13.2" x14ac:dyDescent="0.2"/>
  <sheetData>
    <row r="2" spans="2:17" ht="13.8" thickBot="1" x14ac:dyDescent="0.25"/>
    <row r="3" spans="2:17" s="1" customFormat="1" ht="19.5" customHeight="1" x14ac:dyDescent="0.25">
      <c r="B3" s="22" t="s">
        <v>19</v>
      </c>
      <c r="C3" s="23"/>
      <c r="D3" s="24"/>
      <c r="E3" s="24"/>
      <c r="F3" s="24"/>
      <c r="G3" s="24"/>
      <c r="H3" s="24" t="s">
        <v>38</v>
      </c>
      <c r="I3" s="25"/>
      <c r="J3" s="24"/>
      <c r="K3" s="24"/>
      <c r="L3" s="24"/>
      <c r="M3" s="24"/>
      <c r="N3" s="24"/>
      <c r="O3" s="26"/>
    </row>
    <row r="4" spans="2:17" s="1" customFormat="1" ht="16.2" customHeight="1" x14ac:dyDescent="0.25">
      <c r="B4" s="27"/>
      <c r="C4" s="34"/>
      <c r="D4" s="34"/>
      <c r="E4" s="34"/>
      <c r="F4" s="37"/>
      <c r="G4" s="34"/>
      <c r="H4" s="34"/>
      <c r="I4" s="38"/>
      <c r="J4" s="34"/>
      <c r="K4" s="34"/>
      <c r="L4" s="37"/>
      <c r="M4" s="34"/>
      <c r="N4" s="34"/>
      <c r="O4" s="3"/>
    </row>
    <row r="5" spans="2:17" s="1" customFormat="1" ht="13.8" x14ac:dyDescent="0.25">
      <c r="B5" s="29"/>
      <c r="C5" s="34"/>
      <c r="D5" s="34"/>
      <c r="E5" s="34"/>
      <c r="F5" s="34"/>
      <c r="G5" s="34"/>
      <c r="H5" s="34"/>
      <c r="I5" s="38"/>
      <c r="J5" s="34"/>
      <c r="K5" s="34"/>
      <c r="L5" s="34"/>
      <c r="M5" s="34"/>
      <c r="N5" s="34"/>
      <c r="O5" s="3"/>
    </row>
    <row r="6" spans="2:17" s="1" customFormat="1" ht="13.8" x14ac:dyDescent="0.25">
      <c r="B6" s="27"/>
      <c r="C6" s="34"/>
      <c r="D6" s="34"/>
      <c r="E6" s="34"/>
      <c r="F6" s="34"/>
      <c r="G6" s="34"/>
      <c r="H6" s="34"/>
      <c r="I6" s="38"/>
      <c r="J6" s="34"/>
      <c r="K6" s="34"/>
      <c r="L6" s="34"/>
      <c r="M6" s="34"/>
      <c r="N6" s="34"/>
      <c r="O6" s="3"/>
    </row>
    <row r="7" spans="2:17" s="1" customFormat="1" ht="13.8" x14ac:dyDescent="0.25">
      <c r="B7" s="27"/>
      <c r="C7" s="34"/>
      <c r="D7" s="34"/>
      <c r="E7" s="34"/>
      <c r="F7" s="34"/>
      <c r="G7" s="34"/>
      <c r="H7" s="34"/>
      <c r="I7" s="38"/>
      <c r="J7" s="34"/>
      <c r="K7" s="34"/>
      <c r="L7" s="34"/>
      <c r="M7" s="34"/>
      <c r="N7" s="34"/>
      <c r="O7" s="3"/>
    </row>
    <row r="8" spans="2:17" s="1" customFormat="1" ht="13.8" x14ac:dyDescent="0.25">
      <c r="B8" s="30" t="s">
        <v>39</v>
      </c>
      <c r="C8" s="34"/>
      <c r="D8" s="34"/>
      <c r="E8" s="34"/>
      <c r="F8" s="34"/>
      <c r="G8" s="34"/>
      <c r="H8" s="34"/>
      <c r="I8" s="37"/>
      <c r="J8" s="34"/>
      <c r="K8" s="34"/>
      <c r="L8" s="34"/>
      <c r="M8" s="34"/>
      <c r="N8" s="34"/>
      <c r="O8" s="3"/>
    </row>
    <row r="9" spans="2:17" s="1" customFormat="1" ht="13.8" x14ac:dyDescent="0.25">
      <c r="B9" s="33" t="s">
        <v>40</v>
      </c>
      <c r="C9" s="34"/>
      <c r="D9" s="34"/>
      <c r="E9" s="34"/>
      <c r="F9" s="34"/>
      <c r="G9" s="34"/>
      <c r="H9" s="34"/>
      <c r="I9" s="37"/>
      <c r="J9" s="34"/>
      <c r="K9" s="34"/>
      <c r="L9" s="34"/>
      <c r="M9" s="34"/>
      <c r="N9" s="34"/>
      <c r="O9" s="3"/>
    </row>
    <row r="10" spans="2:17" s="1" customFormat="1" ht="13.8" x14ac:dyDescent="0.25">
      <c r="B10" s="29"/>
      <c r="C10" s="34"/>
      <c r="D10" s="34"/>
      <c r="E10" s="34"/>
      <c r="F10" s="34"/>
      <c r="G10" s="34"/>
      <c r="H10" s="34" t="s">
        <v>41</v>
      </c>
      <c r="I10" s="34"/>
      <c r="J10" s="34"/>
      <c r="K10" s="34"/>
      <c r="L10" s="34"/>
      <c r="M10" s="34"/>
      <c r="N10" s="34"/>
      <c r="O10" s="3"/>
      <c r="Q10" s="28"/>
    </row>
    <row r="11" spans="2:17" s="1" customFormat="1" ht="13.8" x14ac:dyDescent="0.25">
      <c r="B11" s="29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"/>
    </row>
    <row r="12" spans="2:17" s="1" customFormat="1" ht="13.8" x14ac:dyDescent="0.25">
      <c r="B12" s="27"/>
      <c r="C12" s="34"/>
      <c r="D12" s="34"/>
      <c r="E12" s="34"/>
      <c r="F12" s="34"/>
      <c r="G12" s="34"/>
      <c r="H12" s="34"/>
      <c r="I12" s="34"/>
      <c r="J12" s="156"/>
      <c r="K12" s="156"/>
      <c r="L12" s="156"/>
      <c r="M12" s="156"/>
      <c r="N12" s="156"/>
      <c r="O12" s="157"/>
    </row>
    <row r="13" spans="2:17" s="1" customFormat="1" ht="13.8" x14ac:dyDescent="0.25">
      <c r="B13" s="29"/>
      <c r="C13" s="34"/>
      <c r="D13" s="34"/>
      <c r="E13" s="34"/>
      <c r="F13" s="34"/>
      <c r="G13" s="34"/>
      <c r="H13" s="34"/>
      <c r="I13" s="34"/>
      <c r="J13" s="39"/>
      <c r="K13" s="39"/>
      <c r="L13" s="39"/>
      <c r="M13" s="39"/>
      <c r="N13" s="39"/>
      <c r="O13" s="40"/>
    </row>
    <row r="14" spans="2:17" s="1" customFormat="1" ht="31.8" customHeight="1" thickBot="1" x14ac:dyDescent="0.3">
      <c r="B14" s="31"/>
      <c r="C14" s="32"/>
      <c r="D14" s="32"/>
      <c r="E14" s="32"/>
      <c r="F14" s="32"/>
      <c r="G14" s="32"/>
      <c r="H14" s="32"/>
      <c r="I14" s="32"/>
      <c r="J14" s="41"/>
      <c r="K14" s="41"/>
      <c r="L14" s="41"/>
      <c r="M14" s="41"/>
      <c r="N14" s="41"/>
      <c r="O14" s="42"/>
    </row>
    <row r="15" spans="2:17" ht="13.8" x14ac:dyDescent="0.25">
      <c r="G15" s="34"/>
      <c r="H15" s="34"/>
      <c r="I15" s="34"/>
      <c r="J15" s="36"/>
      <c r="K15" s="36"/>
      <c r="L15" s="36"/>
      <c r="M15" s="36"/>
      <c r="N15" s="36"/>
      <c r="O15" s="36"/>
    </row>
    <row r="16" spans="2:17" x14ac:dyDescent="0.2">
      <c r="G16" s="35"/>
      <c r="H16" s="35"/>
      <c r="I16" s="35"/>
    </row>
    <row r="17" spans="7:9" x14ac:dyDescent="0.2">
      <c r="G17" s="35"/>
      <c r="H17" s="35"/>
      <c r="I17" s="35"/>
    </row>
  </sheetData>
  <mergeCells count="2">
    <mergeCell ref="J12:L12"/>
    <mergeCell ref="M12:O12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10" sqref="F10:G10"/>
    </sheetView>
  </sheetViews>
  <sheetFormatPr defaultRowHeight="13.2" x14ac:dyDescent="0.2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F11"/>
  <sheetViews>
    <sheetView zoomScale="85" zoomScaleNormal="85" workbookViewId="0">
      <selection activeCell="F10" sqref="F10:G10"/>
    </sheetView>
  </sheetViews>
  <sheetFormatPr defaultColWidth="8.88671875" defaultRowHeight="13.8" x14ac:dyDescent="0.25"/>
  <cols>
    <col min="1" max="1" width="8.88671875" style="7"/>
    <col min="2" max="2" width="13.88671875" style="7" bestFit="1" customWidth="1"/>
    <col min="3" max="3" width="13.88671875" style="11" customWidth="1"/>
    <col min="4" max="5" width="8.88671875" style="7"/>
    <col min="6" max="6" width="13.44140625" style="7" bestFit="1" customWidth="1"/>
    <col min="7" max="16384" width="8.88671875" style="7"/>
  </cols>
  <sheetData>
    <row r="4" spans="2:6" x14ac:dyDescent="0.25">
      <c r="B4" s="158" t="s">
        <v>28</v>
      </c>
      <c r="C4" s="158"/>
      <c r="D4" s="6" t="s">
        <v>25</v>
      </c>
      <c r="E4" s="6" t="s">
        <v>24</v>
      </c>
      <c r="F4" s="10" t="s">
        <v>30</v>
      </c>
    </row>
    <row r="5" spans="2:6" x14ac:dyDescent="0.25">
      <c r="B5" s="10" t="s">
        <v>26</v>
      </c>
      <c r="C5" s="10" t="s">
        <v>27</v>
      </c>
      <c r="D5" s="6" t="s">
        <v>27</v>
      </c>
      <c r="E5" s="6" t="s">
        <v>27</v>
      </c>
      <c r="F5" s="10" t="s">
        <v>31</v>
      </c>
    </row>
    <row r="6" spans="2:6" x14ac:dyDescent="0.25">
      <c r="B6" s="6">
        <v>20</v>
      </c>
      <c r="C6" s="6">
        <v>500</v>
      </c>
      <c r="D6" s="8">
        <v>528</v>
      </c>
      <c r="E6" s="9" t="s">
        <v>35</v>
      </c>
      <c r="F6" s="13">
        <f>3+20/60</f>
        <v>3.3333333333333335</v>
      </c>
    </row>
    <row r="7" spans="2:6" x14ac:dyDescent="0.25">
      <c r="B7" s="6">
        <v>24</v>
      </c>
      <c r="C7" s="6">
        <v>600</v>
      </c>
      <c r="D7" s="8">
        <v>630.79999999999995</v>
      </c>
      <c r="E7" s="9" t="s">
        <v>35</v>
      </c>
      <c r="F7" s="13">
        <f>2+50/60</f>
        <v>2.8333333333333335</v>
      </c>
    </row>
    <row r="8" spans="2:6" x14ac:dyDescent="0.25">
      <c r="B8" s="6">
        <v>28</v>
      </c>
      <c r="C8" s="6">
        <v>700</v>
      </c>
      <c r="D8" s="8">
        <v>733</v>
      </c>
      <c r="E8" s="9" t="s">
        <v>18</v>
      </c>
      <c r="F8" s="13">
        <f>2+30/60</f>
        <v>2.5</v>
      </c>
    </row>
    <row r="9" spans="2:6" x14ac:dyDescent="0.25">
      <c r="B9" s="6">
        <v>32</v>
      </c>
      <c r="C9" s="6">
        <v>800</v>
      </c>
      <c r="D9" s="8">
        <v>836</v>
      </c>
      <c r="E9" s="9" t="s">
        <v>18</v>
      </c>
      <c r="F9" s="13">
        <f>2+10/60</f>
        <v>2.1666666666666665</v>
      </c>
    </row>
    <row r="10" spans="2:6" x14ac:dyDescent="0.25">
      <c r="B10" s="6">
        <v>36</v>
      </c>
      <c r="C10" s="6">
        <v>900</v>
      </c>
      <c r="D10" s="8">
        <v>939</v>
      </c>
      <c r="E10" s="9" t="s">
        <v>18</v>
      </c>
      <c r="F10" s="13">
        <v>2</v>
      </c>
    </row>
    <row r="11" spans="2:6" x14ac:dyDescent="0.25">
      <c r="B11" s="6">
        <v>40</v>
      </c>
      <c r="C11" s="6">
        <v>1000</v>
      </c>
      <c r="D11" s="8">
        <v>1041</v>
      </c>
      <c r="E11" s="9" t="s">
        <v>18</v>
      </c>
      <c r="F11" s="13">
        <f>1+50/60</f>
        <v>1.8333333333333335</v>
      </c>
    </row>
  </sheetData>
  <mergeCells count="1">
    <mergeCell ref="B4:C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NS check sheet</vt:lpstr>
      <vt:lpstr>Appendix</vt:lpstr>
      <vt:lpstr>--&gt;</vt:lpstr>
      <vt:lpstr>Source</vt:lpstr>
      <vt:lpstr>'NS check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日本ダクタイル鉄管協会</dc:creator>
  <cp:lastModifiedBy>takaaki.kagawa</cp:lastModifiedBy>
  <cp:lastPrinted>2021-04-05T21:23:22Z</cp:lastPrinted>
  <dcterms:created xsi:type="dcterms:W3CDTF">2008-09-12T01:01:57Z</dcterms:created>
  <dcterms:modified xsi:type="dcterms:W3CDTF">2021-04-27T20:06:44Z</dcterms:modified>
</cp:coreProperties>
</file>