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G:\共有ドライブ\G-ICT 個別テーマ\7. セキュリティ\サプライヤーセキュリティ対策強化 202204\ガイドライン\2025年 修正版\"/>
    </mc:Choice>
  </mc:AlternateContent>
  <xr:revisionPtr revIDLastSave="0" documentId="13_ncr:1_{286B1358-98A3-4C82-9981-3E6092405959}" xr6:coauthVersionLast="47" xr6:coauthVersionMax="47" xr10:uidLastSave="{00000000-0000-0000-0000-000000000000}"/>
  <bookViews>
    <workbookView xWindow="28680" yWindow="-120" windowWidth="29040" windowHeight="15720" tabRatio="615" xr2:uid="{00000000-000D-0000-FFFF-FFFF00000000}"/>
  </bookViews>
  <sheets>
    <sheet name=" Security Checksheet" sheetId="4" r:id="rId1"/>
    <sheet name="temp" sheetId="25" state="hidden" r:id="rId2"/>
  </sheets>
  <externalReferences>
    <externalReference r:id="rId3"/>
  </externalReferences>
  <definedNames>
    <definedName name="___Dis898" localSheetId="1" hidden="1">{"Annual Cash Budget",#N/A,FALSE,"98 Cash";"Running Budget",#N/A,FALSE,"98 Cash";"Actual Cash Flow Summary",#N/A,FALSE,"98 Cash";"Revised Budget",#N/A,FALSE,"98 Cash";"Variances",#N/A,FALSE,"98 Cash";"Cash Distribution Summary",#N/A,FALSE,"98 Cash"}</definedName>
    <definedName name="___Dis898" hidden="1">{"Annual Cash Budget",#N/A,FALSE,"98 Cash";"Running Budget",#N/A,FALSE,"98 Cash";"Actual Cash Flow Summary",#N/A,FALSE,"98 Cash";"Revised Budget",#N/A,FALSE,"98 Cash";"Variances",#N/A,FALSE,"98 Cash";"Cash Distribution Summary",#N/A,FALSE,"98 Cash"}</definedName>
    <definedName name="___rr3" localSheetId="1" hidden="1">{"Annual Cash Budget",#N/A,FALSE,"98 Cash";"Running Budget",#N/A,FALSE,"98 Cash";"Actual Cash Flow Summary",#N/A,FALSE,"98 Cash";"Revised Budget",#N/A,FALSE,"98 Cash";"Variances",#N/A,FALSE,"98 Cash";"Cash Distribution Summary",#N/A,FALSE,"98 Cash"}</definedName>
    <definedName name="___rr3" hidden="1">{"Annual Cash Budget",#N/A,FALSE,"98 Cash";"Running Budget",#N/A,FALSE,"98 Cash";"Actual Cash Flow Summary",#N/A,FALSE,"98 Cash";"Revised Budget",#N/A,FALSE,"98 Cash";"Variances",#N/A,FALSE,"98 Cash";"Cash Distribution Summary",#N/A,FALSE,"98 Cash"}</definedName>
    <definedName name="__123Graph_ACASHFLOW" hidden="1">[1]Revenue!#REF!</definedName>
    <definedName name="__123Graph_B" hidden="1">[1]Revenue!#REF!</definedName>
    <definedName name="__123Graph_BCASHFLOW" hidden="1">[1]Revenue!#REF!</definedName>
    <definedName name="_Dis898" localSheetId="1" hidden="1">{"Annual Cash Budget",#N/A,FALSE,"98 Cash";"Running Budget",#N/A,FALSE,"98 Cash";"Actual Cash Flow Summary",#N/A,FALSE,"98 Cash";"Revised Budget",#N/A,FALSE,"98 Cash";"Variances",#N/A,FALSE,"98 Cash";"Cash Distribution Summary",#N/A,FALSE,"98 Cash"}</definedName>
    <definedName name="_Dis898" hidden="1">{"Annual Cash Budget",#N/A,FALSE,"98 Cash";"Running Budget",#N/A,FALSE,"98 Cash";"Actual Cash Flow Summary",#N/A,FALSE,"98 Cash";"Revised Budget",#N/A,FALSE,"98 Cash";"Variances",#N/A,FALSE,"98 Cash";"Cash Distribution Summary",#N/A,FALSE,"98 Cash"}</definedName>
    <definedName name="_Fill" hidden="1">#REF!</definedName>
    <definedName name="_xlnm._FilterDatabase" localSheetId="0" hidden="1">' Security Checksheet'!$B$10:$N$167</definedName>
    <definedName name="_xlnm._FilterDatabase" localSheetId="1" hidden="1">temp!$B$4:$G$157</definedName>
    <definedName name="_Key1" hidden="1">#REF!</definedName>
    <definedName name="_Key2" hidden="1">#REF!</definedName>
    <definedName name="_Order1" hidden="1">255</definedName>
    <definedName name="_Order2" hidden="1">255</definedName>
    <definedName name="_Parse_In" hidden="1">#REF!</definedName>
    <definedName name="_Parse_Out" hidden="1">#REF!</definedName>
    <definedName name="_Regression_Out" hidden="1">#REF!</definedName>
    <definedName name="_Regression_X" hidden="1">#REF!</definedName>
    <definedName name="_Regression_Y" hidden="1">#REF!</definedName>
    <definedName name="_rr3" localSheetId="1" hidden="1">{"Annual Cash Budget",#N/A,FALSE,"98 Cash";"Running Budget",#N/A,FALSE,"98 Cash";"Actual Cash Flow Summary",#N/A,FALSE,"98 Cash";"Revised Budget",#N/A,FALSE,"98 Cash";"Variances",#N/A,FALSE,"98 Cash";"Cash Distribution Summary",#N/A,FALSE,"98 Cash"}</definedName>
    <definedName name="_rr3" hidden="1">{"Annual Cash Budget",#N/A,FALSE,"98 Cash";"Running Budget",#N/A,FALSE,"98 Cash";"Actual Cash Flow Summary",#N/A,FALSE,"98 Cash";"Revised Budget",#N/A,FALSE,"98 Cash";"Variances",#N/A,FALSE,"98 Cash";"Cash Distribution Summary",#N/A,FALSE,"98 Cash"}</definedName>
    <definedName name="_Sort" hidden="1">#REF!</definedName>
    <definedName name="_Table1_In1" hidden="1">[1]Revenue!#REF!</definedName>
    <definedName name="_Table1_In2" hidden="1">[1]Assum!#REF!</definedName>
    <definedName name="_Table1_Out" hidden="1">[1]Assum!#REF!</definedName>
    <definedName name="_Table2_Out" hidden="1">#REF!</definedName>
    <definedName name="⑤2" localSheetId="1" hidden="1">{"'TOYOTA'!$A$1:$R$26"}</definedName>
    <definedName name="⑤2" hidden="1">{"'TOYOTA'!$A$1:$R$26"}</definedName>
    <definedName name="anscount" hidden="1">1</definedName>
    <definedName name="AS2DocOpenMode" hidden="1">"AS2DocumentEdit"</definedName>
    <definedName name="fill" hidden="1">[1]Assum!#REF!</definedName>
    <definedName name="fill_" hidden="1">[1]Assum!#REF!</definedName>
    <definedName name="Help" localSheetId="1" hidden="1">{"Budgeted Income",#N/A,FALSE,"98 GAAP";"Running Budget Income",#N/A,FALSE,"98 GAAP";"Actual Income",#N/A,FALSE,"98 GAAP";"Updated Budget Income",#N/A,FALSE,"98 GAAP";"Income Variance",#N/A,FALSE,"98 GAAP"}</definedName>
    <definedName name="Help" hidden="1">{"Budgeted Income",#N/A,FALSE,"98 GAAP";"Running Budget Income",#N/A,FALSE,"98 GAAP";"Actual Income",#N/A,FALSE,"98 GAAP";"Updated Budget Income",#N/A,FALSE,"98 GAAP";"Income Variance",#N/A,FALSE,"98 GAAP"}</definedName>
    <definedName name="HTML_CodePage" hidden="1">932</definedName>
    <definedName name="HTML_Control" localSheetId="1"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jj"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jj"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kk"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mm"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mm"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_xlnm.Print_Area" localSheetId="0">' Security Checksheet'!$B$1:$N$171</definedName>
    <definedName name="_xlnm.Print_Titles" localSheetId="0">' Security Checksheet'!$11:$12</definedName>
    <definedName name="SAPBEXdnldView" hidden="1">"3PP1Z91GZXS8LSZUW2IY8TLBB"</definedName>
    <definedName name="SAPBEXrevision" hidden="1">1</definedName>
    <definedName name="SAPBEXsysID" hidden="1">"JP4"</definedName>
    <definedName name="SAPBEXwbID" hidden="1">"3Y1SM4NWUEX6847KEHR35YFPT"</definedName>
    <definedName name="test" hidden="1">[1]Revenue!#REF!</definedName>
    <definedName name="testgaap" localSheetId="1" hidden="1">{"Budgeted Income",#N/A,FALSE,"98 GAAP";"Running Budget Income",#N/A,FALSE,"98 GAAP";"Actual Income",#N/A,FALSE,"98 GAAP";"Updated Budget Income",#N/A,FALSE,"98 GAAP";"Income Variance",#N/A,FALSE,"98 GAAP"}</definedName>
    <definedName name="testgaap" hidden="1">{"Budgeted Income",#N/A,FALSE,"98 GAAP";"Running Budget Income",#N/A,FALSE,"98 GAAP";"Actual Income",#N/A,FALSE,"98 GAAP";"Updated Budget Income",#N/A,FALSE,"98 GAAP";"Income Variance",#N/A,FALSE,"98 GAAP"}</definedName>
    <definedName name="tom" hidden="1">#REF!</definedName>
    <definedName name="whocares" localSheetId="1" hidden="1">{"Budgeted Income",#N/A,FALSE,"98 GAAP";"Running Budget Income",#N/A,FALSE,"98 GAAP";"Actual Income",#N/A,FALSE,"98 GAAP";"Updated Budget Income",#N/A,FALSE,"98 GAAP";"Income Variance",#N/A,FALSE,"98 GAAP"}</definedName>
    <definedName name="whocares" hidden="1">{"Budgeted Income",#N/A,FALSE,"98 GAAP";"Running Budget Income",#N/A,FALSE,"98 GAAP";"Actual Income",#N/A,FALSE,"98 GAAP";"Updated Budget Income",#N/A,FALSE,"98 GAAP";"Income Variance",#N/A,FALSE,"98 GAAP"}</definedName>
    <definedName name="wrn.all._.input." localSheetId="1"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vailability." localSheetId="1" hidden="1">{#N/A,#N/A,TRUE,"EngExp1";#N/A,#N/A,TRUE,"EngExp2"}</definedName>
    <definedName name="wrn.Availability." hidden="1">{#N/A,#N/A,TRUE,"EngExp1";#N/A,#N/A,TRUE,"EngExp2"}</definedName>
    <definedName name="wrn.BidCo." localSheetId="1" hidden="1">{#N/A,#N/A,FALSE,"BidCo Assumptions";#N/A,#N/A,FALSE,"Credit Stats";#N/A,#N/A,FALSE,"Bidco Summary";#N/A,#N/A,FALSE,"BIDCO Consolidated"}</definedName>
    <definedName name="wrn.BidCo." hidden="1">{#N/A,#N/A,FALSE,"BidCo Assumptions";#N/A,#N/A,FALSE,"Credit Stats";#N/A,#N/A,FALSE,"Bidco Summary";#N/A,#N/A,FALSE,"BIDCO Consolidated"}</definedName>
    <definedName name="wrn.DCF._.Valuation." localSheetId="1" hidden="1">{"value box",#N/A,TRUE,"DPL Inc. Fin Statements";"unlevered free cash flows",#N/A,TRUE,"DPL Inc. Fin Statements"}</definedName>
    <definedName name="wrn.DCF._.Valuation." hidden="1">{"value box",#N/A,TRUE,"DPL Inc. Fin Statements";"unlevered free cash flows",#N/A,TRUE,"DPL Inc. Fin Statements"}</definedName>
    <definedName name="wrn.Financials." localSheetId="1" hidden="1">{#N/A,#N/A,TRUE,"Income Statement";#N/A,#N/A,TRUE,"Balance Sheet";#N/A,#N/A,TRUE,"Cash Flow"}</definedName>
    <definedName name="wrn.Financials." hidden="1">{#N/A,#N/A,TRUE,"Income Statement";#N/A,#N/A,TRUE,"Balance Sheet";#N/A,#N/A,TRUE,"Cash Flow"}</definedName>
    <definedName name="wrn.full._.report." localSheetId="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Monthly._.Cash._.Report." localSheetId="1" hidden="1">{"Annual Cash Budget",#N/A,FALSE,"98 Cash";"Running Budget",#N/A,FALSE,"98 Cash";"Actual Cash Flow Summary",#N/A,FALSE,"98 Cash";"Revised Budget",#N/A,FALSE,"98 Cash";"Variances",#N/A,FALSE,"98 Cash";"Cash Distribution Summary",#N/A,FALSE,"98 Cash"}</definedName>
    <definedName name="wrn.Monthly._.Cash._.Report." hidden="1">{"Annual Cash Budget",#N/A,FALSE,"98 Cash";"Running Budget",#N/A,FALSE,"98 Cash";"Actual Cash Flow Summary",#N/A,FALSE,"98 Cash";"Revised Budget",#N/A,FALSE,"98 Cash";"Variances",#N/A,FALSE,"98 Cash";"Cash Distribution Summary",#N/A,FALSE,"98 Cash"}</definedName>
    <definedName name="wrn.Monthly._.GAAP._.Report." localSheetId="1" hidden="1">{"Budgeted Income",#N/A,FALSE,"98 GAAP";"Running Budget Income",#N/A,FALSE,"98 GAAP";"Actual Income",#N/A,FALSE,"98 GAAP";"Updated Budget Income",#N/A,FALSE,"98 GAAP";"Income Variance",#N/A,FALSE,"98 GAAP"}</definedName>
    <definedName name="wrn.Monthly._.GAAP._.Report." hidden="1">{"Budgeted Income",#N/A,FALSE,"98 GAAP";"Running Budget Income",#N/A,FALSE,"98 GAAP";"Actual Income",#N/A,FALSE,"98 GAAP";"Updated Budget Income",#N/A,FALSE,"98 GAAP";"Income Variance",#N/A,FALSE,"98 GAAP"}</definedName>
    <definedName name="wrn.OperMaint1." localSheetId="1" hidden="1">{#N/A,#N/A,TRUE,"General";#N/A,#N/A,TRUE,"Summary";#N/A,#N/A,TRUE,"LaborCost";#N/A,#N/A,TRUE,"OperExp";#N/A,#N/A,TRUE,"MaintExp";#N/A,#N/A,TRUE,"InitExp";#N/A,#N/A,TRUE,"EngExp1";#N/A,#N/A,TRUE,"EOH Graph"}</definedName>
    <definedName name="wrn.OperMaint1." hidden="1">{#N/A,#N/A,TRUE,"General";#N/A,#N/A,TRUE,"Summary";#N/A,#N/A,TRUE,"LaborCost";#N/A,#N/A,TRUE,"OperExp";#N/A,#N/A,TRUE,"MaintExp";#N/A,#N/A,TRUE,"InitExp";#N/A,#N/A,TRUE,"EngExp1";#N/A,#N/A,TRUE,"EOH Graph"}</definedName>
    <definedName name="wrn.OperMaint2." localSheetId="1" hidden="1">{#N/A,#N/A,TRUE,"General";#N/A,#N/A,TRUE,"Summary";#N/A,#N/A,TRUE,"LaborCost";#N/A,#N/A,TRUE,"OperExp";#N/A,#N/A,TRUE,"MaintExp";#N/A,#N/A,TRUE,"InitExp";#N/A,#N/A,TRUE,"EngExp1";#N/A,#N/A,TRUE,"EOH Graph";#N/A,#N/A,TRUE,"EngExp2"}</definedName>
    <definedName name="wrn.OperMaint2." hidden="1">{#N/A,#N/A,TRUE,"General";#N/A,#N/A,TRUE,"Summary";#N/A,#N/A,TRUE,"LaborCost";#N/A,#N/A,TRUE,"OperExp";#N/A,#N/A,TRUE,"MaintExp";#N/A,#N/A,TRUE,"InitExp";#N/A,#N/A,TRUE,"EngExp1";#N/A,#N/A,TRUE,"EOH Graph";#N/A,#N/A,TRUE,"EngExp2"}</definedName>
    <definedName name="wrn.PrintAll." localSheetId="1" hidden="1">{"PA1",#N/A,TRUE,"BORDMW";"pa2",#N/A,TRUE,"BORDMW";"PA3",#N/A,TRUE,"BORDMW";"PA4",#N/A,TRUE,"BORDMW"}</definedName>
    <definedName name="wrn.PrintAll." hidden="1">{"PA1",#N/A,TRUE,"BORDMW";"pa2",#N/A,TRUE,"BORDMW";"PA3",#N/A,TRUE,"BORDMW";"PA4",#N/A,TRUE,"BORDMW"}</definedName>
    <definedName name="wrn.sales." localSheetId="1" hidden="1">{"sales",#N/A,FALSE,"Sales";"sales existing",#N/A,FALSE,"Sales";"sales rd1",#N/A,FALSE,"Sales";"sales rd2",#N/A,FALSE,"Sales"}</definedName>
    <definedName name="wrn.sales." hidden="1">{"sales",#N/A,FALSE,"Sales";"sales existing",#N/A,FALSE,"Sales";"sales rd1",#N/A,FALSE,"Sales";"sales rd2",#N/A,FALSE,"Sales"}</definedName>
    <definedName name="wrn.Wacc." localSheetId="1" hidden="1">{"Area1",#N/A,FALSE,"OREWACC";"Area2",#N/A,FALSE,"OREWACC"}</definedName>
    <definedName name="wrn.Wacc." hidden="1">{"Area1",#N/A,FALSE,"OREWACC";"Area2",#N/A,FALSE,"OREWACC"}</definedName>
    <definedName name="zz" hidden="1">[1]Revenue!#REF!</definedName>
    <definedName name="リスト" localSheetId="1" hidden="1">{#N/A,#N/A,TRUE,"EngExp1";#N/A,#N/A,TRUE,"EngExp2"}</definedName>
    <definedName name="リスト" hidden="1">{#N/A,#N/A,TRUE,"EngExp1";#N/A,#N/A,TRUE,"EngExp2"}</definedName>
    <definedName name="リスト2" localSheetId="1" hidden="1">{#N/A,#N/A,FALSE,"BidCo Assumptions";#N/A,#N/A,FALSE,"Credit Stats";#N/A,#N/A,FALSE,"Bidco Summary";#N/A,#N/A,FALSE,"BIDCO Consolidated"}</definedName>
    <definedName name="リスト2" hidden="1">{#N/A,#N/A,FALSE,"BidCo Assumptions";#N/A,#N/A,FALSE,"Credit Stats";#N/A,#N/A,FALSE,"Bidco Summary";#N/A,#N/A,FALSE,"BIDCO Consolidated"}</definedName>
    <definedName name="最終" localSheetId="1" hidden="1">{"Budgeted Income",#N/A,FALSE,"98 GAAP";"Running Budget Income",#N/A,FALSE,"98 GAAP";"Actual Income",#N/A,FALSE,"98 GAAP";"Updated Budget Income",#N/A,FALSE,"98 GAAP";"Income Variance",#N/A,FALSE,"98 GAAP"}</definedName>
    <definedName name="最終" hidden="1">{"Budgeted Income",#N/A,FALSE,"98 GAAP";"Running Budget Income",#N/A,FALSE,"98 GAAP";"Actual Income",#N/A,FALSE,"98 GAAP";"Updated Budget Income",#N/A,FALSE,"98 GAAP";"Income Variance",#N/A,FALSE,"98 GAAP"}</definedName>
    <definedName name="新" localSheetId="1" hidden="1">{"Budgeted Income",#N/A,FALSE,"98 GAAP";"Running Budget Income",#N/A,FALSE,"98 GAAP";"Actual Income",#N/A,FALSE,"98 GAAP";"Updated Budget Income",#N/A,FALSE,"98 GAAP";"Income Variance",#N/A,FALSE,"98 GAAP"}</definedName>
    <definedName name="新" hidden="1">{"Budgeted Income",#N/A,FALSE,"98 GAAP";"Running Budget Income",#N/A,FALSE,"98 GAAP";"Actual Income",#N/A,FALSE,"98 GAAP";"Updated Budget Income",#N/A,FALSE,"98 GAAP";"Income Variance",#N/A,FALSE,"98 GAAP"}</definedName>
    <definedName name="清算売却" hidden="1">#REF!</definedName>
    <definedName name="清算売却2" hidden="1">#REF!</definedName>
    <definedName name="清算売却5月29日" hidden="1">#REF!</definedName>
    <definedName name="直前対比" localSheetId="1" hidden="1">{"Annual Cash Budget",#N/A,FALSE,"98 Cash";"Running Budget",#N/A,FALSE,"98 Cash";"Actual Cash Flow Summary",#N/A,FALSE,"98 Cash";"Revised Budget",#N/A,FALSE,"98 Cash";"Variances",#N/A,FALSE,"98 Cash";"Cash Distribution Summary",#N/A,FALSE,"98 Cash"}</definedName>
    <definedName name="直前対比" hidden="1">{"Annual Cash Budget",#N/A,FALSE,"98 Cash";"Running Budget",#N/A,FALSE,"98 Cash";"Actual Cash Flow Summary",#N/A,FALSE,"98 Cash";"Revised Budget",#N/A,FALSE,"98 Cash";"Variances",#N/A,FALSE,"98 Cash";"Cash Distribution Summary",#N/A,FALSE,"98 Cash"}</definedName>
    <definedName name="変更後"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68" i="4" l="1"/>
  <c r="M167" i="4"/>
  <c r="M169" i="4"/>
  <c r="M166" i="4" l="1"/>
  <c r="M172" i="4" l="1"/>
  <c r="M171" i="4"/>
  <c r="F5" i="25"/>
  <c r="G5" i="25" s="1"/>
  <c r="N5" i="25"/>
  <c r="O5" i="25"/>
  <c r="R5" i="25"/>
  <c r="AB5" i="25" s="1"/>
  <c r="U5" i="25"/>
  <c r="F6" i="25"/>
  <c r="G6" i="25" s="1"/>
  <c r="T5" i="25" s="1"/>
  <c r="N6" i="25"/>
  <c r="O6" i="25"/>
  <c r="R6" i="25"/>
  <c r="AB6" i="25" s="1"/>
  <c r="U6" i="25"/>
  <c r="F7" i="25"/>
  <c r="G7" i="25" s="1"/>
  <c r="N7" i="25"/>
  <c r="O7" i="25"/>
  <c r="R7" i="25"/>
  <c r="AB7" i="25" s="1"/>
  <c r="U7" i="25"/>
  <c r="F8" i="25"/>
  <c r="G8" i="25" s="1"/>
  <c r="N8" i="25"/>
  <c r="O8" i="25"/>
  <c r="R8" i="25"/>
  <c r="AB8" i="25" s="1"/>
  <c r="U8" i="25"/>
  <c r="F9" i="25"/>
  <c r="G9" i="25" s="1"/>
  <c r="N9" i="25"/>
  <c r="O9" i="25"/>
  <c r="Q9" i="25"/>
  <c r="R9" i="25"/>
  <c r="T9" i="25"/>
  <c r="U9" i="25"/>
  <c r="F10" i="25"/>
  <c r="G10" i="25" s="1"/>
  <c r="N10" i="25"/>
  <c r="O10" i="25"/>
  <c r="F11" i="25"/>
  <c r="G11" i="25" s="1"/>
  <c r="N11" i="25"/>
  <c r="O11" i="25"/>
  <c r="F12" i="25"/>
  <c r="G12" i="25" s="1"/>
  <c r="N12" i="25"/>
  <c r="O12" i="25"/>
  <c r="Q12" i="25"/>
  <c r="AA12" i="25" s="1"/>
  <c r="T12" i="25"/>
  <c r="F13" i="25"/>
  <c r="G13" i="25" s="1"/>
  <c r="N13" i="25"/>
  <c r="O13" i="25"/>
  <c r="R13" i="25"/>
  <c r="U13" i="25"/>
  <c r="F14" i="25"/>
  <c r="G14" i="25" s="1"/>
  <c r="N14" i="25"/>
  <c r="O14" i="25"/>
  <c r="R14" i="25"/>
  <c r="AB14" i="25" s="1"/>
  <c r="U14" i="25"/>
  <c r="F15" i="25"/>
  <c r="G15" i="25" s="1"/>
  <c r="N15" i="25"/>
  <c r="O15" i="25"/>
  <c r="F16" i="25"/>
  <c r="G16" i="25" s="1"/>
  <c r="N16" i="25"/>
  <c r="O16" i="25"/>
  <c r="Q16" i="25"/>
  <c r="AA16" i="25" s="1"/>
  <c r="T16" i="25"/>
  <c r="F17" i="25"/>
  <c r="G17" i="25" s="1"/>
  <c r="N17" i="25"/>
  <c r="O17" i="25"/>
  <c r="Q17" i="25"/>
  <c r="T17" i="25"/>
  <c r="F18" i="25"/>
  <c r="G18" i="25" s="1"/>
  <c r="N18" i="25"/>
  <c r="O18" i="25"/>
  <c r="R18" i="25"/>
  <c r="U18" i="25"/>
  <c r="F19" i="25"/>
  <c r="G19" i="25" s="1"/>
  <c r="N19" i="25"/>
  <c r="O19" i="25"/>
  <c r="F20" i="25"/>
  <c r="G20" i="25" s="1"/>
  <c r="N20" i="25"/>
  <c r="O20" i="25"/>
  <c r="F21" i="25"/>
  <c r="G21" i="25" s="1"/>
  <c r="N21" i="25"/>
  <c r="O21" i="25"/>
  <c r="P21" i="25"/>
  <c r="R21" i="25"/>
  <c r="AB21" i="25" s="1"/>
  <c r="S21" i="25"/>
  <c r="U21" i="25"/>
  <c r="F22" i="25"/>
  <c r="G22" i="25" s="1"/>
  <c r="N22" i="25"/>
  <c r="O22" i="25"/>
  <c r="F23" i="25"/>
  <c r="G23" i="25" s="1"/>
  <c r="N23" i="25"/>
  <c r="O23" i="25"/>
  <c r="F24" i="25"/>
  <c r="G24" i="25" s="1"/>
  <c r="N24" i="25"/>
  <c r="O24" i="25"/>
  <c r="P24" i="25"/>
  <c r="S24" i="25"/>
  <c r="F25" i="25"/>
  <c r="G25" i="25" s="1"/>
  <c r="N25" i="25"/>
  <c r="O25" i="25"/>
  <c r="P25" i="25"/>
  <c r="Z25" i="25" s="1"/>
  <c r="R25" i="25"/>
  <c r="AB25" i="25" s="1"/>
  <c r="S25" i="25"/>
  <c r="U25" i="25"/>
  <c r="F26" i="25"/>
  <c r="G26" i="25" s="1"/>
  <c r="N26" i="25"/>
  <c r="O26" i="25"/>
  <c r="F27" i="25"/>
  <c r="G27" i="25" s="1"/>
  <c r="N27" i="25"/>
  <c r="O27" i="25"/>
  <c r="P27" i="25"/>
  <c r="S27" i="25"/>
  <c r="F28" i="25"/>
  <c r="G28" i="25" s="1"/>
  <c r="N28" i="25"/>
  <c r="O28" i="25"/>
  <c r="R28" i="25"/>
  <c r="AB28" i="25" s="1"/>
  <c r="U28" i="25"/>
  <c r="F29" i="25"/>
  <c r="G29" i="25" s="1"/>
  <c r="K29" i="25"/>
  <c r="L29" i="25"/>
  <c r="M29" i="25"/>
  <c r="F30" i="25"/>
  <c r="G30" i="25" s="1"/>
  <c r="F31" i="25"/>
  <c r="G31" i="25" s="1"/>
  <c r="F32" i="25"/>
  <c r="G32" i="25" s="1"/>
  <c r="F33" i="25"/>
  <c r="G33" i="25" s="1"/>
  <c r="F34" i="25"/>
  <c r="G34" i="25" s="1"/>
  <c r="F35" i="25"/>
  <c r="G35" i="25" s="1"/>
  <c r="F36" i="25"/>
  <c r="G36" i="25" s="1"/>
  <c r="F37" i="25"/>
  <c r="G37" i="25" s="1"/>
  <c r="F38" i="25"/>
  <c r="G38" i="25" s="1"/>
  <c r="F39" i="25"/>
  <c r="G39" i="25" s="1"/>
  <c r="F40" i="25"/>
  <c r="G40" i="25" s="1"/>
  <c r="F41" i="25"/>
  <c r="G41" i="25" s="1"/>
  <c r="F42" i="25"/>
  <c r="G42" i="25" s="1"/>
  <c r="F43" i="25"/>
  <c r="G43" i="25" s="1"/>
  <c r="F44" i="25"/>
  <c r="G44" i="25" s="1"/>
  <c r="F45" i="25"/>
  <c r="G45" i="25" s="1"/>
  <c r="F46" i="25"/>
  <c r="G46" i="25" s="1"/>
  <c r="F47" i="25"/>
  <c r="G47" i="25" s="1"/>
  <c r="F48" i="25"/>
  <c r="G48" i="25" s="1"/>
  <c r="F49" i="25"/>
  <c r="G49" i="25" s="1"/>
  <c r="F50" i="25"/>
  <c r="G50" i="25" s="1"/>
  <c r="F51" i="25"/>
  <c r="G51" i="25" s="1"/>
  <c r="F52" i="25"/>
  <c r="G52" i="25" s="1"/>
  <c r="F53" i="25"/>
  <c r="G53" i="25" s="1"/>
  <c r="F54" i="25"/>
  <c r="G54" i="25" s="1"/>
  <c r="F55" i="25"/>
  <c r="G55" i="25" s="1"/>
  <c r="F56" i="25"/>
  <c r="G56" i="25" s="1"/>
  <c r="F57" i="25"/>
  <c r="G57" i="25" s="1"/>
  <c r="F58" i="25"/>
  <c r="G58" i="25" s="1"/>
  <c r="F59" i="25"/>
  <c r="G59" i="25" s="1"/>
  <c r="F60" i="25"/>
  <c r="G60" i="25" s="1"/>
  <c r="F61" i="25"/>
  <c r="G61" i="25" s="1"/>
  <c r="F62" i="25"/>
  <c r="G62" i="25" s="1"/>
  <c r="F63" i="25"/>
  <c r="G63" i="25" s="1"/>
  <c r="F64" i="25"/>
  <c r="G64" i="25" s="1"/>
  <c r="F65" i="25"/>
  <c r="G65" i="25" s="1"/>
  <c r="F66" i="25"/>
  <c r="G66" i="25" s="1"/>
  <c r="F67" i="25"/>
  <c r="G67" i="25" s="1"/>
  <c r="F68" i="25"/>
  <c r="G68" i="25" s="1"/>
  <c r="F69" i="25"/>
  <c r="G69" i="25" s="1"/>
  <c r="F70" i="25"/>
  <c r="G70" i="25" s="1"/>
  <c r="F71" i="25"/>
  <c r="G71" i="25" s="1"/>
  <c r="F72" i="25"/>
  <c r="G72" i="25" s="1"/>
  <c r="F73" i="25"/>
  <c r="G73" i="25" s="1"/>
  <c r="F74" i="25"/>
  <c r="G74" i="25" s="1"/>
  <c r="F75" i="25"/>
  <c r="G75" i="25" s="1"/>
  <c r="F76" i="25"/>
  <c r="G76" i="25" s="1"/>
  <c r="F77" i="25"/>
  <c r="G77" i="25" s="1"/>
  <c r="F78" i="25"/>
  <c r="G78" i="25" s="1"/>
  <c r="F79" i="25"/>
  <c r="G79" i="25" s="1"/>
  <c r="F80" i="25"/>
  <c r="G80" i="25" s="1"/>
  <c r="F81" i="25"/>
  <c r="G81" i="25" s="1"/>
  <c r="F82" i="25"/>
  <c r="G82" i="25" s="1"/>
  <c r="F83" i="25"/>
  <c r="G83" i="25" s="1"/>
  <c r="S19" i="25" s="1"/>
  <c r="F84" i="25"/>
  <c r="G84" i="25" s="1"/>
  <c r="F85" i="25"/>
  <c r="G85" i="25" s="1"/>
  <c r="F86" i="25"/>
  <c r="G86" i="25" s="1"/>
  <c r="F87" i="25"/>
  <c r="G87" i="25" s="1"/>
  <c r="F88" i="25"/>
  <c r="G88" i="25" s="1"/>
  <c r="F89" i="25"/>
  <c r="G89" i="25" s="1"/>
  <c r="F90" i="25"/>
  <c r="G90" i="25" s="1"/>
  <c r="F91" i="25"/>
  <c r="G91" i="25" s="1"/>
  <c r="F92" i="25"/>
  <c r="G92" i="25" s="1"/>
  <c r="F93" i="25"/>
  <c r="G93" i="25" s="1"/>
  <c r="F94" i="25"/>
  <c r="G94" i="25" s="1"/>
  <c r="F95" i="25"/>
  <c r="G95" i="25" s="1"/>
  <c r="F96" i="25"/>
  <c r="G96" i="25" s="1"/>
  <c r="F97" i="25"/>
  <c r="G97" i="25" s="1"/>
  <c r="F98" i="25"/>
  <c r="G98" i="25" s="1"/>
  <c r="F99" i="25"/>
  <c r="G99" i="25" s="1"/>
  <c r="F100" i="25"/>
  <c r="G100" i="25" s="1"/>
  <c r="F101" i="25"/>
  <c r="G101" i="25" s="1"/>
  <c r="F102" i="25"/>
  <c r="G102" i="25" s="1"/>
  <c r="F103" i="25"/>
  <c r="G103" i="25" s="1"/>
  <c r="F104" i="25"/>
  <c r="G104" i="25" s="1"/>
  <c r="F105" i="25"/>
  <c r="G105" i="25" s="1"/>
  <c r="F106" i="25"/>
  <c r="G106" i="25" s="1"/>
  <c r="F107" i="25"/>
  <c r="G107" i="25" s="1"/>
  <c r="F108" i="25"/>
  <c r="G108" i="25" s="1"/>
  <c r="F109" i="25"/>
  <c r="G109" i="25" s="1"/>
  <c r="F110" i="25"/>
  <c r="G110" i="25" s="1"/>
  <c r="F111" i="25"/>
  <c r="G111" i="25" s="1"/>
  <c r="F112" i="25"/>
  <c r="G112" i="25" s="1"/>
  <c r="F113" i="25"/>
  <c r="G113" i="25" s="1"/>
  <c r="F114" i="25"/>
  <c r="G114" i="25" s="1"/>
  <c r="F115" i="25"/>
  <c r="G115" i="25" s="1"/>
  <c r="F116" i="25"/>
  <c r="G116" i="25" s="1"/>
  <c r="F117" i="25"/>
  <c r="G117" i="25" s="1"/>
  <c r="F118" i="25"/>
  <c r="G118" i="25" s="1"/>
  <c r="F119" i="25"/>
  <c r="G119" i="25" s="1"/>
  <c r="F120" i="25"/>
  <c r="G120" i="25" s="1"/>
  <c r="F121" i="25"/>
  <c r="G121" i="25" s="1"/>
  <c r="F122" i="25"/>
  <c r="G122" i="25" s="1"/>
  <c r="F123" i="25"/>
  <c r="G123" i="25" s="1"/>
  <c r="F124" i="25"/>
  <c r="G124" i="25" s="1"/>
  <c r="F125" i="25"/>
  <c r="G125" i="25" s="1"/>
  <c r="F126" i="25"/>
  <c r="G126" i="25" s="1"/>
  <c r="F127" i="25"/>
  <c r="G127" i="25" s="1"/>
  <c r="F128" i="25"/>
  <c r="G128" i="25" s="1"/>
  <c r="F129" i="25"/>
  <c r="G129" i="25" s="1"/>
  <c r="F130" i="25"/>
  <c r="G130" i="25" s="1"/>
  <c r="F131" i="25"/>
  <c r="G131" i="25" s="1"/>
  <c r="F132" i="25"/>
  <c r="G132" i="25" s="1"/>
  <c r="F133" i="25"/>
  <c r="G133" i="25" s="1"/>
  <c r="F134" i="25"/>
  <c r="G134" i="25" s="1"/>
  <c r="F135" i="25"/>
  <c r="G135" i="25" s="1"/>
  <c r="F136" i="25"/>
  <c r="G136" i="25" s="1"/>
  <c r="F137" i="25"/>
  <c r="G137" i="25" s="1"/>
  <c r="F138" i="25"/>
  <c r="G138" i="25" s="1"/>
  <c r="F139" i="25"/>
  <c r="G139" i="25" s="1"/>
  <c r="F140" i="25"/>
  <c r="G140" i="25" s="1"/>
  <c r="F141" i="25"/>
  <c r="G141" i="25" s="1"/>
  <c r="F142" i="25"/>
  <c r="G142" i="25" s="1"/>
  <c r="F143" i="25"/>
  <c r="G143" i="25" s="1"/>
  <c r="F144" i="25"/>
  <c r="G144" i="25" s="1"/>
  <c r="F145" i="25"/>
  <c r="G145" i="25" s="1"/>
  <c r="F146" i="25"/>
  <c r="G146" i="25" s="1"/>
  <c r="F147" i="25"/>
  <c r="G147" i="25" s="1"/>
  <c r="F148" i="25"/>
  <c r="G148" i="25" s="1"/>
  <c r="F149" i="25"/>
  <c r="G149" i="25" s="1"/>
  <c r="F150" i="25"/>
  <c r="G150" i="25" s="1"/>
  <c r="F151" i="25"/>
  <c r="G151" i="25" s="1"/>
  <c r="F152" i="25"/>
  <c r="G152" i="25" s="1"/>
  <c r="F153" i="25"/>
  <c r="G153" i="25" s="1"/>
  <c r="F154" i="25"/>
  <c r="G154" i="25" s="1"/>
  <c r="F155" i="25"/>
  <c r="G155" i="25" s="1"/>
  <c r="F156" i="25"/>
  <c r="G156" i="25" s="1"/>
  <c r="F157" i="25"/>
  <c r="G157" i="25" s="1"/>
  <c r="Q5" i="25" l="1"/>
  <c r="Z21" i="25"/>
  <c r="S5" i="25"/>
  <c r="AE18" i="25"/>
  <c r="P5" i="25"/>
  <c r="T6" i="25"/>
  <c r="AD17" i="25"/>
  <c r="AE13" i="25"/>
  <c r="AE25" i="25"/>
  <c r="AB18" i="25"/>
  <c r="AE14" i="25"/>
  <c r="AE9" i="25"/>
  <c r="S22" i="25"/>
  <c r="AB13" i="25"/>
  <c r="AD9" i="25"/>
  <c r="AC21" i="25"/>
  <c r="AE28" i="25"/>
  <c r="Z24" i="25"/>
  <c r="AE21" i="25"/>
  <c r="P6" i="25"/>
  <c r="S6" i="25"/>
  <c r="AB9" i="25"/>
  <c r="Q18" i="25"/>
  <c r="AA18" i="25" s="1"/>
  <c r="AE5" i="25"/>
  <c r="T7" i="25"/>
  <c r="P7" i="25"/>
  <c r="AD12" i="25"/>
  <c r="AE8" i="25"/>
  <c r="AA9" i="25"/>
  <c r="AE7" i="25"/>
  <c r="AE6" i="25"/>
  <c r="AD16" i="25"/>
  <c r="S7" i="25"/>
  <c r="T27" i="25"/>
  <c r="Q27" i="25"/>
  <c r="V27" i="25" s="1"/>
  <c r="P26" i="25"/>
  <c r="S26" i="25"/>
  <c r="R23" i="25"/>
  <c r="U23" i="25"/>
  <c r="R22" i="25"/>
  <c r="U22" i="25"/>
  <c r="U27" i="25"/>
  <c r="R27" i="25"/>
  <c r="T20" i="25"/>
  <c r="Q20" i="25"/>
  <c r="R19" i="25"/>
  <c r="U19" i="25"/>
  <c r="P17" i="25"/>
  <c r="S17" i="25"/>
  <c r="P28" i="25"/>
  <c r="R20" i="25"/>
  <c r="U20" i="25"/>
  <c r="S20" i="25"/>
  <c r="P20" i="25"/>
  <c r="S18" i="25"/>
  <c r="R17" i="25"/>
  <c r="U17" i="25"/>
  <c r="P12" i="25"/>
  <c r="S12" i="25"/>
  <c r="P11" i="25"/>
  <c r="S11" i="25"/>
  <c r="U10" i="25"/>
  <c r="R10" i="25"/>
  <c r="T8" i="25"/>
  <c r="Q8" i="25"/>
  <c r="U24" i="25"/>
  <c r="R24" i="25"/>
  <c r="P22" i="25"/>
  <c r="U16" i="25"/>
  <c r="R16" i="25"/>
  <c r="U15" i="25"/>
  <c r="R15" i="25"/>
  <c r="P15" i="25"/>
  <c r="S15" i="25"/>
  <c r="T14" i="25"/>
  <c r="Q14" i="25"/>
  <c r="T11" i="25"/>
  <c r="Q11" i="25"/>
  <c r="N29" i="25"/>
  <c r="O29" i="25"/>
  <c r="P18" i="25"/>
  <c r="U26" i="25"/>
  <c r="R26" i="25"/>
  <c r="T24" i="25"/>
  <c r="Q24" i="25"/>
  <c r="T28" i="25"/>
  <c r="Q28" i="25"/>
  <c r="AA28" i="25" s="1"/>
  <c r="P23" i="25"/>
  <c r="S23" i="25"/>
  <c r="T22" i="25"/>
  <c r="Q22" i="25"/>
  <c r="T21" i="25"/>
  <c r="Q21" i="25"/>
  <c r="V21" i="25" s="1"/>
  <c r="T26" i="25"/>
  <c r="Q26" i="25"/>
  <c r="T25" i="25"/>
  <c r="Q25" i="25"/>
  <c r="Q23" i="25"/>
  <c r="P16" i="25"/>
  <c r="S16" i="25"/>
  <c r="P14" i="25"/>
  <c r="T13" i="25"/>
  <c r="Q13" i="25"/>
  <c r="S28" i="25"/>
  <c r="P10" i="25"/>
  <c r="S10" i="25"/>
  <c r="AC24" i="25"/>
  <c r="S14" i="25"/>
  <c r="Q19" i="25"/>
  <c r="T19" i="25"/>
  <c r="T15" i="25"/>
  <c r="Q15" i="25"/>
  <c r="P13" i="25"/>
  <c r="S13" i="25"/>
  <c r="U12" i="25"/>
  <c r="R12" i="25"/>
  <c r="U11" i="25"/>
  <c r="R11" i="25"/>
  <c r="AC27" i="25"/>
  <c r="T10" i="25"/>
  <c r="Q10" i="25"/>
  <c r="AC25" i="25"/>
  <c r="T23" i="25"/>
  <c r="P19" i="25"/>
  <c r="T18" i="25"/>
  <c r="Z27" i="25"/>
  <c r="P9" i="25"/>
  <c r="P8" i="25"/>
  <c r="S9" i="25"/>
  <c r="S8" i="25"/>
  <c r="AA17" i="25"/>
  <c r="Q7" i="25"/>
  <c r="Q6" i="25"/>
  <c r="AC5" i="25" l="1"/>
  <c r="Z5" i="25"/>
  <c r="AC6" i="25"/>
  <c r="W6" i="25"/>
  <c r="AG6" i="25" s="1"/>
  <c r="Z6" i="25"/>
  <c r="AC7" i="25"/>
  <c r="Z7" i="25"/>
  <c r="V6" i="25"/>
  <c r="X6" i="25" s="1"/>
  <c r="AH6" i="25" s="1"/>
  <c r="V7" i="25"/>
  <c r="X7" i="25" s="1"/>
  <c r="AH7" i="25" s="1"/>
  <c r="AF21" i="25"/>
  <c r="AF27" i="25"/>
  <c r="X27" i="25"/>
  <c r="AH27" i="25" s="1"/>
  <c r="AD18" i="25"/>
  <c r="AD7" i="25"/>
  <c r="AA7" i="25"/>
  <c r="V19" i="25"/>
  <c r="Z19" i="25"/>
  <c r="W19" i="25"/>
  <c r="AG19" i="25" s="1"/>
  <c r="AC19" i="25"/>
  <c r="AB12" i="25"/>
  <c r="AE12" i="25"/>
  <c r="AD15" i="25"/>
  <c r="AA15" i="25"/>
  <c r="X21" i="25"/>
  <c r="AH21" i="25" s="1"/>
  <c r="V23" i="25"/>
  <c r="X23" i="25" s="1"/>
  <c r="AH23" i="25" s="1"/>
  <c r="Z23" i="25"/>
  <c r="W23" i="25"/>
  <c r="AG23" i="25" s="1"/>
  <c r="AC23" i="25"/>
  <c r="AD14" i="25"/>
  <c r="AA14" i="25"/>
  <c r="AB15" i="25"/>
  <c r="AE15" i="25"/>
  <c r="V22" i="25"/>
  <c r="Z22" i="25"/>
  <c r="W22" i="25"/>
  <c r="AG22" i="25" s="1"/>
  <c r="AC22" i="25"/>
  <c r="T29" i="25"/>
  <c r="AE20" i="25"/>
  <c r="AB20" i="25"/>
  <c r="AD20" i="25"/>
  <c r="AA20" i="25"/>
  <c r="AD10" i="25"/>
  <c r="AA10" i="25"/>
  <c r="AD19" i="25"/>
  <c r="AA19" i="25"/>
  <c r="AD13" i="25"/>
  <c r="AA13" i="25"/>
  <c r="V16" i="25"/>
  <c r="Z16" i="25"/>
  <c r="AC16" i="25"/>
  <c r="W16" i="25"/>
  <c r="AG16" i="25" s="1"/>
  <c r="AD26" i="25"/>
  <c r="AA26" i="25"/>
  <c r="AD22" i="25"/>
  <c r="AA22" i="25"/>
  <c r="AD28" i="25"/>
  <c r="AB26" i="25"/>
  <c r="AE26" i="25"/>
  <c r="AB24" i="25"/>
  <c r="AE24" i="25"/>
  <c r="AB10" i="25"/>
  <c r="AE10" i="25"/>
  <c r="R29" i="25"/>
  <c r="AC11" i="25"/>
  <c r="V11" i="25"/>
  <c r="Z11" i="25"/>
  <c r="W11" i="25"/>
  <c r="AG11" i="25" s="1"/>
  <c r="AB17" i="25"/>
  <c r="AE17" i="25"/>
  <c r="V20" i="25"/>
  <c r="Z20" i="25"/>
  <c r="AC20" i="25"/>
  <c r="W20" i="25"/>
  <c r="AG20" i="25" s="1"/>
  <c r="AC28" i="25"/>
  <c r="V28" i="25"/>
  <c r="Z28" i="25"/>
  <c r="W28" i="25"/>
  <c r="AG28" i="25" s="1"/>
  <c r="V17" i="25"/>
  <c r="Z17" i="25"/>
  <c r="W17" i="25"/>
  <c r="AG17" i="25" s="1"/>
  <c r="AC17" i="25"/>
  <c r="AE22" i="25"/>
  <c r="AB22" i="25"/>
  <c r="AC26" i="25"/>
  <c r="V26" i="25"/>
  <c r="Z26" i="25"/>
  <c r="W26" i="25"/>
  <c r="AG26" i="25" s="1"/>
  <c r="AC8" i="25"/>
  <c r="V8" i="25"/>
  <c r="Z8" i="25"/>
  <c r="W8" i="25"/>
  <c r="AG8" i="25" s="1"/>
  <c r="P29" i="25"/>
  <c r="AD23" i="25"/>
  <c r="AA23" i="25"/>
  <c r="AD11" i="25"/>
  <c r="AA11" i="25"/>
  <c r="AB16" i="25"/>
  <c r="AE16" i="25"/>
  <c r="U29" i="25"/>
  <c r="AB27" i="25"/>
  <c r="AE27" i="25"/>
  <c r="AD27" i="25"/>
  <c r="W27" i="25"/>
  <c r="AA27" i="25"/>
  <c r="S29" i="25"/>
  <c r="AD5" i="25"/>
  <c r="Q29" i="25"/>
  <c r="W5" i="25"/>
  <c r="AA5" i="25"/>
  <c r="V5" i="25"/>
  <c r="W7" i="25"/>
  <c r="AB11" i="25"/>
  <c r="AE11" i="25"/>
  <c r="AD6" i="25"/>
  <c r="AA6" i="25"/>
  <c r="AC9" i="25"/>
  <c r="V9" i="25"/>
  <c r="Z9" i="25"/>
  <c r="W9" i="25"/>
  <c r="AG9" i="25" s="1"/>
  <c r="AC13" i="25"/>
  <c r="V13" i="25"/>
  <c r="Z13" i="25"/>
  <c r="W13" i="25"/>
  <c r="AG13" i="25" s="1"/>
  <c r="AC10" i="25"/>
  <c r="V10" i="25"/>
  <c r="Z10" i="25"/>
  <c r="W10" i="25"/>
  <c r="AG10" i="25" s="1"/>
  <c r="AC14" i="25"/>
  <c r="V14" i="25"/>
  <c r="Z14" i="25"/>
  <c r="W14" i="25"/>
  <c r="AG14" i="25" s="1"/>
  <c r="V25" i="25"/>
  <c r="AD25" i="25"/>
  <c r="AA25" i="25"/>
  <c r="W25" i="25"/>
  <c r="AD21" i="25"/>
  <c r="AA21" i="25"/>
  <c r="W21" i="25"/>
  <c r="AG21" i="25" s="1"/>
  <c r="V24" i="25"/>
  <c r="AD24" i="25"/>
  <c r="AA24" i="25"/>
  <c r="W24" i="25"/>
  <c r="V18" i="25"/>
  <c r="Z18" i="25"/>
  <c r="W18" i="25"/>
  <c r="AG18" i="25" s="1"/>
  <c r="AC18" i="25"/>
  <c r="AC15" i="25"/>
  <c r="V15" i="25"/>
  <c r="Z15" i="25"/>
  <c r="W15" i="25"/>
  <c r="AG15" i="25" s="1"/>
  <c r="AD8" i="25"/>
  <c r="AA8" i="25"/>
  <c r="AC12" i="25"/>
  <c r="V12" i="25"/>
  <c r="Z12" i="25"/>
  <c r="W12" i="25"/>
  <c r="AG12" i="25" s="1"/>
  <c r="AB19" i="25"/>
  <c r="AE19" i="25"/>
  <c r="AB23" i="25"/>
  <c r="AE23" i="25"/>
  <c r="Y6" i="25" l="1"/>
  <c r="AI6" i="25" s="1"/>
  <c r="Y26" i="25"/>
  <c r="AI26" i="25" s="1"/>
  <c r="Y20" i="25"/>
  <c r="AI20" i="25" s="1"/>
  <c r="Y14" i="25"/>
  <c r="AI14" i="25" s="1"/>
  <c r="AF15" i="25"/>
  <c r="AF26" i="25"/>
  <c r="AF7" i="25"/>
  <c r="AF10" i="25"/>
  <c r="AF17" i="25"/>
  <c r="AF20" i="25"/>
  <c r="AF22" i="25"/>
  <c r="AF23" i="25"/>
  <c r="AF8" i="25"/>
  <c r="AF11" i="25"/>
  <c r="AF19" i="25"/>
  <c r="AF14" i="25"/>
  <c r="X19" i="25"/>
  <c r="AH19" i="25" s="1"/>
  <c r="AF6" i="25"/>
  <c r="AF18" i="25"/>
  <c r="AF13" i="25"/>
  <c r="AF16" i="25"/>
  <c r="AF12" i="25"/>
  <c r="Y23" i="25"/>
  <c r="AI23" i="25" s="1"/>
  <c r="AF9" i="25"/>
  <c r="AF28" i="25"/>
  <c r="X11" i="25"/>
  <c r="AH11" i="25" s="1"/>
  <c r="X9" i="25"/>
  <c r="AH9" i="25" s="1"/>
  <c r="X20" i="25"/>
  <c r="AH20" i="25" s="1"/>
  <c r="Y13" i="25"/>
  <c r="AI13" i="25" s="1"/>
  <c r="X12" i="25"/>
  <c r="AH12" i="25" s="1"/>
  <c r="Y15" i="25"/>
  <c r="AI15" i="25" s="1"/>
  <c r="X22" i="25"/>
  <c r="AH22" i="25" s="1"/>
  <c r="Y10" i="25"/>
  <c r="AI10" i="25" s="1"/>
  <c r="Y28" i="25"/>
  <c r="AI28" i="25" s="1"/>
  <c r="AG7" i="25"/>
  <c r="Y7" i="25"/>
  <c r="AI7" i="25" s="1"/>
  <c r="AF24" i="25"/>
  <c r="X24" i="25"/>
  <c r="AH24" i="25" s="1"/>
  <c r="AF5" i="25"/>
  <c r="V29" i="25"/>
  <c r="X5" i="25"/>
  <c r="Y18" i="25"/>
  <c r="AI18" i="25" s="1"/>
  <c r="X15" i="25"/>
  <c r="AH15" i="25" s="1"/>
  <c r="X14" i="25"/>
  <c r="AH14" i="25" s="1"/>
  <c r="AE29" i="25"/>
  <c r="AB29" i="25"/>
  <c r="X26" i="25"/>
  <c r="AH26" i="25" s="1"/>
  <c r="X17" i="25"/>
  <c r="AH17" i="25" s="1"/>
  <c r="Y11" i="25"/>
  <c r="AI11" i="25" s="1"/>
  <c r="X28" i="25"/>
  <c r="AH28" i="25" s="1"/>
  <c r="AC29" i="25"/>
  <c r="Z29" i="25"/>
  <c r="AG24" i="25"/>
  <c r="Y24" i="25"/>
  <c r="AI24" i="25" s="1"/>
  <c r="AF25" i="25"/>
  <c r="X25" i="25"/>
  <c r="AH25" i="25" s="1"/>
  <c r="AG27" i="25"/>
  <c r="Y27" i="25"/>
  <c r="AI27" i="25" s="1"/>
  <c r="X18" i="25"/>
  <c r="AH18" i="25" s="1"/>
  <c r="Y16" i="25"/>
  <c r="AI16" i="25" s="1"/>
  <c r="Y8" i="25"/>
  <c r="AI8" i="25" s="1"/>
  <c r="Y22" i="25"/>
  <c r="AI22" i="25" s="1"/>
  <c r="AD29" i="25"/>
  <c r="AA29" i="25"/>
  <c r="Y17" i="25"/>
  <c r="AI17" i="25" s="1"/>
  <c r="Y21" i="25"/>
  <c r="AI21" i="25" s="1"/>
  <c r="AG25" i="25"/>
  <c r="Y25" i="25"/>
  <c r="AI25" i="25" s="1"/>
  <c r="AG5" i="25"/>
  <c r="W29" i="25"/>
  <c r="AG29" i="25" s="1"/>
  <c r="Y5" i="25"/>
  <c r="Y9" i="25"/>
  <c r="AI9" i="25" s="1"/>
  <c r="Y12" i="25"/>
  <c r="AI12" i="25" s="1"/>
  <c r="X10" i="25"/>
  <c r="AH10" i="25" s="1"/>
  <c r="X13" i="25"/>
  <c r="AH13" i="25" s="1"/>
  <c r="X16" i="25"/>
  <c r="AH16" i="25" s="1"/>
  <c r="X8" i="25"/>
  <c r="AH8" i="25" s="1"/>
  <c r="Y19" i="25"/>
  <c r="AI19" i="25" s="1"/>
  <c r="AF29" i="25" l="1"/>
  <c r="AH5" i="25"/>
  <c r="X29" i="25"/>
  <c r="AH29" i="25" s="1"/>
  <c r="Y29" i="25"/>
  <c r="AI29" i="25" s="1"/>
  <c r="AI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1" authorId="0" shapeId="0" xr:uid="{00000000-0006-0000-0000-000001000000}">
      <text>
        <r>
          <rPr>
            <b/>
            <sz val="14"/>
            <color indexed="81"/>
            <rFont val="Tahoma"/>
            <family val="2"/>
          </rPr>
          <t xml:space="preserve">[Reference]
When it is unclear who is in charge of answering within the organization, use this as reference information when deciding the person in charge.
</t>
        </r>
        <r>
          <rPr>
            <sz val="14"/>
            <color indexed="81"/>
            <rFont val="Tahoma"/>
            <family val="2"/>
          </rPr>
          <t>Functions of the areas in charge are assumed to be as follows.
(For each requirement, the name of the area in charge (function) considered to be responsible for implementation is described as reference information.)
&lt;Name of the area in charge (function)&gt;</t>
        </r>
        <r>
          <rPr>
            <b/>
            <sz val="14"/>
            <color indexed="81"/>
            <rFont val="Tahoma"/>
            <family val="2"/>
          </rPr>
          <t xml:space="preserve">
(1) Information security
</t>
        </r>
        <r>
          <rPr>
            <sz val="14"/>
            <color indexed="81"/>
            <rFont val="Tahoma"/>
            <family val="2"/>
          </rPr>
          <t xml:space="preserve">Responsible for </t>
        </r>
        <r>
          <rPr>
            <b/>
            <sz val="14"/>
            <color indexed="81"/>
            <rFont val="Tahoma"/>
            <family val="2"/>
          </rPr>
          <t>formulating and disseminating policies and various security rules</t>
        </r>
        <r>
          <rPr>
            <sz val="14"/>
            <color indexed="81"/>
            <rFont val="Tahoma"/>
            <family val="2"/>
          </rPr>
          <t xml:space="preserve"> for the promotion of security activities throughout the organization</t>
        </r>
        <r>
          <rPr>
            <b/>
            <sz val="14"/>
            <color indexed="81"/>
            <rFont val="Tahoma"/>
            <family val="2"/>
          </rPr>
          <t xml:space="preserve">
(2) IT
</t>
        </r>
        <r>
          <rPr>
            <sz val="14"/>
            <color indexed="81"/>
            <rFont val="Tahoma"/>
            <family val="2"/>
          </rPr>
          <t xml:space="preserve">Responsible for </t>
        </r>
        <r>
          <rPr>
            <b/>
            <sz val="14"/>
            <color indexed="81"/>
            <rFont val="Tahoma"/>
            <family val="2"/>
          </rPr>
          <t>managing information devices and systems</t>
        </r>
        <r>
          <rPr>
            <sz val="14"/>
            <color indexed="81"/>
            <rFont val="Tahoma"/>
            <family val="2"/>
          </rPr>
          <t xml:space="preserve">, as well as </t>
        </r>
        <r>
          <rPr>
            <b/>
            <sz val="14"/>
            <color indexed="81"/>
            <rFont val="Tahoma"/>
            <family val="2"/>
          </rPr>
          <t>implementing and applying the appropriate security measures</t>
        </r>
        <r>
          <rPr>
            <sz val="14"/>
            <color indexed="81"/>
            <rFont val="Tahoma"/>
            <family val="2"/>
          </rPr>
          <t xml:space="preserve"> for those devices/systems</t>
        </r>
        <r>
          <rPr>
            <b/>
            <sz val="14"/>
            <color indexed="81"/>
            <rFont val="Tahoma"/>
            <family val="2"/>
          </rPr>
          <t xml:space="preserve">
(3) Legal
</t>
        </r>
        <r>
          <rPr>
            <sz val="14"/>
            <color indexed="81"/>
            <rFont val="Tahoma"/>
            <family val="2"/>
          </rPr>
          <t xml:space="preserve">Responsible for </t>
        </r>
        <r>
          <rPr>
            <b/>
            <sz val="14"/>
            <color indexed="81"/>
            <rFont val="Tahoma"/>
            <family val="2"/>
          </rPr>
          <t>formulating rules within the organization</t>
        </r>
        <r>
          <rPr>
            <sz val="14"/>
            <color indexed="81"/>
            <rFont val="Tahoma"/>
            <family val="2"/>
          </rPr>
          <t xml:space="preserve"> and managing the various contracts with partner companies </t>
        </r>
        <r>
          <rPr>
            <b/>
            <sz val="14"/>
            <color indexed="81"/>
            <rFont val="Tahoma"/>
            <family val="2"/>
          </rPr>
          <t>based on the laws and regulations</t>
        </r>
        <r>
          <rPr>
            <sz val="14"/>
            <color indexed="81"/>
            <rFont val="Tahoma"/>
            <family val="2"/>
          </rPr>
          <t xml:space="preserve"> regarding confidential and personal information</t>
        </r>
        <r>
          <rPr>
            <b/>
            <sz val="14"/>
            <color indexed="81"/>
            <rFont val="Tahoma"/>
            <family val="2"/>
          </rPr>
          <t xml:space="preserve">
(4) Purchasing/procurement
</t>
        </r>
        <r>
          <rPr>
            <sz val="14"/>
            <color indexed="81"/>
            <rFont val="Tahoma"/>
            <family val="2"/>
          </rPr>
          <t>Responsible for understanding the flow of assets to be protected by the organization in the supply chain, and</t>
        </r>
        <r>
          <rPr>
            <b/>
            <sz val="14"/>
            <color indexed="81"/>
            <rFont val="Tahoma"/>
            <family val="2"/>
          </rPr>
          <t xml:space="preserve"> managing the state of security measures taken by partner companies
(5) Personnel
</t>
        </r>
        <r>
          <rPr>
            <sz val="14"/>
            <color indexed="81"/>
            <rFont val="Tahoma"/>
            <family val="2"/>
          </rPr>
          <t xml:space="preserve">Responsible for implementing the various security measures associated with </t>
        </r>
        <r>
          <rPr>
            <b/>
            <sz val="14"/>
            <color indexed="81"/>
            <rFont val="Tahoma"/>
            <family val="2"/>
          </rPr>
          <t xml:space="preserve">joining or exiting the company, as well as at the end of contract periods
(6) Risk
</t>
        </r>
        <r>
          <rPr>
            <sz val="14"/>
            <color indexed="81"/>
            <rFont val="Tahoma"/>
            <family val="2"/>
          </rPr>
          <t xml:space="preserve">Responsible for </t>
        </r>
        <r>
          <rPr>
            <b/>
            <sz val="14"/>
            <color indexed="81"/>
            <rFont val="Tahoma"/>
            <family val="2"/>
          </rPr>
          <t>assessing security-related risks</t>
        </r>
        <r>
          <rPr>
            <sz val="14"/>
            <color indexed="81"/>
            <rFont val="Tahoma"/>
            <family val="2"/>
          </rPr>
          <t xml:space="preserve"> for the entire organization, as well as </t>
        </r>
        <r>
          <rPr>
            <b/>
            <sz val="14"/>
            <color indexed="81"/>
            <rFont val="Tahoma"/>
            <family val="2"/>
          </rPr>
          <t xml:space="preserve">formulating and reviewing business continuity plans
(7) General affairs
</t>
        </r>
        <r>
          <rPr>
            <sz val="14"/>
            <color indexed="81"/>
            <rFont val="Tahoma"/>
            <family val="2"/>
          </rPr>
          <t xml:space="preserve">Responsible for </t>
        </r>
        <r>
          <rPr>
            <b/>
            <sz val="14"/>
            <color indexed="81"/>
            <rFont val="Tahoma"/>
            <family val="2"/>
          </rPr>
          <t>formulating the rules for entering and exiting</t>
        </r>
        <r>
          <rPr>
            <sz val="14"/>
            <color indexed="81"/>
            <rFont val="Tahoma"/>
            <family val="2"/>
          </rPr>
          <t xml:space="preserve"> company locations, as well as </t>
        </r>
        <r>
          <rPr>
            <b/>
            <sz val="14"/>
            <color indexed="81"/>
            <rFont val="Tahoma"/>
            <family val="2"/>
          </rPr>
          <t>formulating and applying the security rules while within a location</t>
        </r>
      </text>
    </comment>
    <comment ref="M11" authorId="0" shapeId="0" xr:uid="{00000000-0006-0000-0000-000002000000}">
      <text>
        <r>
          <rPr>
            <b/>
            <sz val="14"/>
            <color indexed="81"/>
            <rFont val="Tahoma"/>
            <family val="2"/>
          </rPr>
          <t>Enter the evaluation results and the basis of the evaluation for each achievement condition.</t>
        </r>
      </text>
    </comment>
  </commentList>
</comments>
</file>

<file path=xl/sharedStrings.xml><?xml version="1.0" encoding="utf-8"?>
<sst xmlns="http://schemas.openxmlformats.org/spreadsheetml/2006/main" count="1572" uniqueCount="701">
  <si>
    <t>分類</t>
    <rPh sb="0" eb="2">
      <t>ブンルイ</t>
    </rPh>
    <phoneticPr fontId="1"/>
  </si>
  <si>
    <t>分類</t>
    <rPh sb="0" eb="2">
      <t>ブンルイ</t>
    </rPh>
    <phoneticPr fontId="5"/>
  </si>
  <si>
    <t>分類
CD</t>
    <rPh sb="0" eb="2">
      <t>ブンルイ</t>
    </rPh>
    <phoneticPr fontId="5"/>
  </si>
  <si>
    <t>要求ﾚﾍﾞﾙ</t>
    <rPh sb="0" eb="2">
      <t>ヨウキュウ</t>
    </rPh>
    <phoneticPr fontId="5"/>
  </si>
  <si>
    <t>回答</t>
    <rPh sb="0" eb="2">
      <t>カイトウ</t>
    </rPh>
    <phoneticPr fontId="5"/>
  </si>
  <si>
    <t>点数</t>
    <rPh sb="0" eb="2">
      <t>テンスウ</t>
    </rPh>
    <phoneticPr fontId="5"/>
  </si>
  <si>
    <t>No</t>
    <phoneticPr fontId="1"/>
  </si>
  <si>
    <t>方針</t>
    <rPh sb="0" eb="2">
      <t>ホウシン</t>
    </rPh>
    <phoneticPr fontId="1"/>
  </si>
  <si>
    <t>機密情報を扱うルール</t>
  </si>
  <si>
    <t>体制(平時)</t>
  </si>
  <si>
    <t>法令順守</t>
  </si>
  <si>
    <t>体制(事故時)</t>
  </si>
  <si>
    <t>事故時の手順</t>
  </si>
  <si>
    <t>日常の教育</t>
    <phoneticPr fontId="1"/>
  </si>
  <si>
    <t>他社との情報セキュリティ要件</t>
  </si>
  <si>
    <t>アクセス権</t>
  </si>
  <si>
    <t>情報資産の管理(情報)</t>
    <phoneticPr fontId="1"/>
  </si>
  <si>
    <t>情報資産の管理(機器)</t>
    <phoneticPr fontId="1"/>
  </si>
  <si>
    <t>リスク対応</t>
    <phoneticPr fontId="1"/>
  </si>
  <si>
    <t>取引内容・手段の把握</t>
    <phoneticPr fontId="1"/>
  </si>
  <si>
    <t>外部への接続状況の把握</t>
    <phoneticPr fontId="1"/>
  </si>
  <si>
    <t>社内接続ルール</t>
    <phoneticPr fontId="1"/>
  </si>
  <si>
    <t>物理セキュリティ</t>
  </si>
  <si>
    <t>通信制御</t>
    <phoneticPr fontId="1"/>
  </si>
  <si>
    <t>認証・認可</t>
  </si>
  <si>
    <t>パッチやアップデート適用</t>
    <phoneticPr fontId="1"/>
  </si>
  <si>
    <t>データ保護</t>
    <phoneticPr fontId="1"/>
  </si>
  <si>
    <t>オフィスツール関連</t>
    <phoneticPr fontId="1"/>
  </si>
  <si>
    <t>マルウェア対策</t>
    <phoneticPr fontId="1"/>
  </si>
  <si>
    <t>不正アクセスの検知</t>
    <phoneticPr fontId="1"/>
  </si>
  <si>
    <t>バックアップ・復元(リストア)</t>
    <phoneticPr fontId="1"/>
  </si>
  <si>
    <t>対象質問数</t>
    <rPh sb="0" eb="2">
      <t>タイショウ</t>
    </rPh>
    <rPh sb="2" eb="4">
      <t>シツモン</t>
    </rPh>
    <rPh sb="4" eb="5">
      <t>スウ</t>
    </rPh>
    <phoneticPr fontId="1"/>
  </si>
  <si>
    <t>達成設問数</t>
    <rPh sb="0" eb="2">
      <t>タッセイ</t>
    </rPh>
    <rPh sb="2" eb="4">
      <t>セツモン</t>
    </rPh>
    <rPh sb="4" eb="5">
      <t>スウ</t>
    </rPh>
    <phoneticPr fontId="1"/>
  </si>
  <si>
    <t>1方針</t>
  </si>
  <si>
    <t>2機密情報を扱うルール</t>
  </si>
  <si>
    <t>3法令順守</t>
  </si>
  <si>
    <t>4体制(平時)</t>
  </si>
  <si>
    <t>5体制(事故時)</t>
  </si>
  <si>
    <t>6事故時の手順</t>
  </si>
  <si>
    <t>7日常の教育</t>
  </si>
  <si>
    <t>8他社との情報セキュリティ要件</t>
  </si>
  <si>
    <t>9アクセス権</t>
  </si>
  <si>
    <t>10情報資産の管理(情報)</t>
  </si>
  <si>
    <t>11情報資産の管理(機器)</t>
  </si>
  <si>
    <t>12リスク対応</t>
  </si>
  <si>
    <t>13取引内容・手段の把握</t>
  </si>
  <si>
    <t>14外部への接続状況の把握</t>
  </si>
  <si>
    <t>15社内接続ルール</t>
  </si>
  <si>
    <t>16物理セキュリティ</t>
  </si>
  <si>
    <t>17通信制御</t>
  </si>
  <si>
    <t>18認証・認可</t>
  </si>
  <si>
    <t>19パッチやアップデート適用</t>
  </si>
  <si>
    <t>20データ保護</t>
  </si>
  <si>
    <t>21オフィスツール関連</t>
  </si>
  <si>
    <t>22マルウェア対策</t>
  </si>
  <si>
    <t>23不正アクセスの検知</t>
  </si>
  <si>
    <t>24バックアップ・復元(リストア)</t>
  </si>
  <si>
    <t>2点</t>
    <rPh sb="1" eb="2">
      <t>テン</t>
    </rPh>
    <phoneticPr fontId="1"/>
  </si>
  <si>
    <t>1点</t>
    <rPh sb="1" eb="2">
      <t>テン</t>
    </rPh>
    <phoneticPr fontId="1"/>
  </si>
  <si>
    <t>分類CD</t>
    <rPh sb="0" eb="2">
      <t>ブンルイ</t>
    </rPh>
    <phoneticPr fontId="1"/>
  </si>
  <si>
    <t>２点</t>
    <rPh sb="1" eb="2">
      <t>テン</t>
    </rPh>
    <phoneticPr fontId="1"/>
  </si>
  <si>
    <t>2点＋１点</t>
    <rPh sb="1" eb="2">
      <t>テン</t>
    </rPh>
    <rPh sb="4" eb="5">
      <t>テン</t>
    </rPh>
    <phoneticPr fontId="1"/>
  </si>
  <si>
    <t>達成率</t>
    <rPh sb="0" eb="3">
      <t>タッセイリツ</t>
    </rPh>
    <phoneticPr fontId="1"/>
  </si>
  <si>
    <t>2+1点</t>
    <rPh sb="3" eb="4">
      <t>テン</t>
    </rPh>
    <phoneticPr fontId="1"/>
  </si>
  <si>
    <t>対策完了</t>
    <rPh sb="0" eb="2">
      <t>タイサク</t>
    </rPh>
    <rPh sb="2" eb="4">
      <t>カンリョウ</t>
    </rPh>
    <phoneticPr fontId="1"/>
  </si>
  <si>
    <t>対策中</t>
    <rPh sb="0" eb="2">
      <t>タイサク</t>
    </rPh>
    <rPh sb="2" eb="3">
      <t>チュウ</t>
    </rPh>
    <phoneticPr fontId="1"/>
  </si>
  <si>
    <t>総計</t>
    <rPh sb="0" eb="2">
      <t>ソウケイ</t>
    </rPh>
    <phoneticPr fontId="1"/>
  </si>
  <si>
    <t>LV1</t>
    <phoneticPr fontId="1"/>
  </si>
  <si>
    <t>LV2</t>
    <phoneticPr fontId="1"/>
  </si>
  <si>
    <t>LV3</t>
    <phoneticPr fontId="1"/>
  </si>
  <si>
    <t>LV1_2_2P</t>
    <phoneticPr fontId="1"/>
  </si>
  <si>
    <t>LV2_2_2P</t>
    <phoneticPr fontId="1"/>
  </si>
  <si>
    <t>LV3_2_2P</t>
    <phoneticPr fontId="1"/>
  </si>
  <si>
    <t>LV1_1_1P</t>
    <phoneticPr fontId="1"/>
  </si>
  <si>
    <t>LV2_1_1P</t>
    <phoneticPr fontId="1"/>
  </si>
  <si>
    <t>LV3_1_1P</t>
    <phoneticPr fontId="1"/>
  </si>
  <si>
    <t>LV2全体_2P</t>
    <rPh sb="3" eb="5">
      <t>ゼンタイ</t>
    </rPh>
    <phoneticPr fontId="1"/>
  </si>
  <si>
    <t>LV3全体_2P</t>
    <rPh sb="3" eb="5">
      <t>ゼンタイ</t>
    </rPh>
    <phoneticPr fontId="1"/>
  </si>
  <si>
    <t>LV2全体_2+1P</t>
    <rPh sb="3" eb="5">
      <t>ゼンタイ</t>
    </rPh>
    <phoneticPr fontId="1"/>
  </si>
  <si>
    <t>LV3全体_2+1P</t>
    <rPh sb="3" eb="5">
      <t>ゼンタイ</t>
    </rPh>
    <phoneticPr fontId="1"/>
  </si>
  <si>
    <t>LV1_2P</t>
    <phoneticPr fontId="1"/>
  </si>
  <si>
    <t>LV2_2P</t>
    <phoneticPr fontId="1"/>
  </si>
  <si>
    <t>LV3_2P</t>
    <phoneticPr fontId="1"/>
  </si>
  <si>
    <t>LV1_3_2+1P</t>
    <phoneticPr fontId="1"/>
  </si>
  <si>
    <t>LV2_3_2+1P</t>
    <phoneticPr fontId="1"/>
  </si>
  <si>
    <t>LV3_3_2+1P</t>
    <phoneticPr fontId="1"/>
  </si>
  <si>
    <t>LV2全体2_2P</t>
    <rPh sb="3" eb="5">
      <t>ゼンタイ</t>
    </rPh>
    <phoneticPr fontId="1"/>
  </si>
  <si>
    <t>LV3全体2_2P</t>
    <rPh sb="3" eb="5">
      <t>ゼンタイ</t>
    </rPh>
    <phoneticPr fontId="1"/>
  </si>
  <si>
    <t>LV2全体2_2+1P</t>
    <rPh sb="3" eb="5">
      <t>ゼンタイ</t>
    </rPh>
    <phoneticPr fontId="1"/>
  </si>
  <si>
    <t>LV3全体2_2+1P</t>
    <rPh sb="3" eb="5">
      <t>ゼンタイ</t>
    </rPh>
    <phoneticPr fontId="1"/>
  </si>
  <si>
    <t>LV2全体1</t>
    <rPh sb="3" eb="5">
      <t>ゼンタイ</t>
    </rPh>
    <phoneticPr fontId="1"/>
  </si>
  <si>
    <t>LV3全体1</t>
    <rPh sb="3" eb="5">
      <t>ゼンタイ</t>
    </rPh>
    <phoneticPr fontId="1"/>
  </si>
  <si>
    <t>Lv2</t>
  </si>
  <si>
    <t>Lv1</t>
  </si>
  <si>
    <t>Lv3</t>
  </si>
  <si>
    <t>取引内容・手段の把握</t>
  </si>
  <si>
    <t>日常の教育</t>
  </si>
  <si>
    <t>●●●●●</t>
    <phoneticPr fontId="1"/>
  </si>
  <si>
    <t>任意項目のスコア</t>
    <rPh sb="0" eb="4">
      <t>ニンイコウモク</t>
    </rPh>
    <phoneticPr fontId="5"/>
  </si>
  <si>
    <t>回答に基づくスコア</t>
    <rPh sb="0" eb="2">
      <t>カイトウ</t>
    </rPh>
    <rPh sb="3" eb="4">
      <t>モト</t>
    </rPh>
    <phoneticPr fontId="5"/>
  </si>
  <si>
    <t>Company Name</t>
    <phoneticPr fontId="5"/>
  </si>
  <si>
    <t>Company Number of Employees</t>
  </si>
  <si>
    <t>Select from the pull-down menu</t>
  </si>
  <si>
    <t>●● Co., Ltd.</t>
    <phoneticPr fontId="1"/>
  </si>
  <si>
    <t>Classification</t>
  </si>
  <si>
    <t>Label</t>
  </si>
  <si>
    <t>Objective</t>
  </si>
  <si>
    <t>Requirement</t>
  </si>
  <si>
    <t>No.</t>
  </si>
  <si>
    <t>Condition(s) for Achievement</t>
  </si>
  <si>
    <t>Achievement Criteria</t>
  </si>
  <si>
    <t>Target</t>
  </si>
  <si>
    <t>Assessment Results</t>
  </si>
  <si>
    <t>Assessment of Condition(s)
for Achievement</t>
  </si>
  <si>
    <t>Common</t>
  </si>
  <si>
    <t xml:space="preserve">1 Policies
</t>
    <phoneticPr fontId="5"/>
  </si>
  <si>
    <t>As a company, demonstrate basic concepts and policies regarding security and enhance awareness of information security within the organization</t>
    <phoneticPr fontId="5"/>
  </si>
  <si>
    <t>An in-house information security policy shall be established and communicated within the organization</t>
  </si>
  <si>
    <t>An in-house information security policy is established</t>
  </si>
  <si>
    <t>Establishment of basic policy and promotion system</t>
  </si>
  <si>
    <t>Information security</t>
  </si>
  <si>
    <t>Assess by selecting from the pull-down menu</t>
  </si>
  <si>
    <t>The details regarding the in-house information security policy are checked and reviewed as necessary</t>
  </si>
  <si>
    <t>The information security policy is communicated within the organization</t>
  </si>
  <si>
    <t>2 Rules for handling confidential information</t>
    <phoneticPr fontId="5"/>
  </si>
  <si>
    <t>Prevent the leakage of confidential information by defining rules for handling confidential information and communicating those rules within the organization</t>
    <phoneticPr fontId="5"/>
  </si>
  <si>
    <t>In-house rules to ensure security for confidential information shall be defined</t>
  </si>
  <si>
    <t>Non-disclosure rules in the company are established and enforced</t>
  </si>
  <si>
    <t xml:space="preserve">Non-disclosure </t>
  </si>
  <si>
    <t>Legal/Personnel</t>
  </si>
  <si>
    <t>A non-disclosure agreement is entered into with the dispatching/transferring company for temporary and transferred employees</t>
  </si>
  <si>
    <t>Legal</t>
  </si>
  <si>
    <t>The necessary confidential information, IT equipment/devices, etc., is collected when an employee resigns or their contract date expires</t>
  </si>
  <si>
    <t>Personnel</t>
  </si>
  <si>
    <t>Rules for the usage of IT equipment/devices employed for business operations are defined and communicated within the organization
(including rules for personal devices [BYOD])</t>
  </si>
  <si>
    <t>IT</t>
  </si>
  <si>
    <t>3 Compliance</t>
    <phoneticPr fontId="5"/>
  </si>
  <si>
    <t>As a company, comply with laws regarding information security</t>
  </si>
  <si>
    <t>In-house rules shall be established to ensure compliance with laws regarding information security
(Examples of laws: Act on the Protection of Personal Information, Unfair Competition Prevention Act)</t>
  </si>
  <si>
    <t>To ensure compliance with laws regarding information security, rules are established and education/communication are provided within the organization</t>
  </si>
  <si>
    <t>Construction of an information security framework</t>
  </si>
  <si>
    <t>Information security/Legal</t>
  </si>
  <si>
    <t>For companies with personal information, there are in-house rules stipulated that are specifically for the handling of personal information</t>
  </si>
  <si>
    <t>Rules are reviewed as necessary in accordance with changes to laws</t>
  </si>
  <si>
    <t>4 System
(Normal)</t>
  </si>
  <si>
    <t>Clarify systems and roles for information security and thoroughly enact and reinforce measures for cybersecurity and protecting against data leakage</t>
  </si>
  <si>
    <t>A system for managing information security risks for use in normal situations shall be constructed to enable the collection and sharing of information without incident</t>
  </si>
  <si>
    <t>The system, roles and responsibilities (incl. information security officers) during normal situations are clarified</t>
  </si>
  <si>
    <t>The system for normal situations is reviewed regularly or as necessary</t>
  </si>
  <si>
    <t>New methods of cyberattacks or leaking information are detected and corresponding security measures are shared with departments in the company</t>
  </si>
  <si>
    <t xml:space="preserve">A system is in place for monitoring and analyzing cyberattacks and signs
</t>
  </si>
  <si>
    <t>5 System (adverse situations)</t>
    <phoneticPr fontId="5"/>
  </si>
  <si>
    <t>Clarify systems and roles for information security and minimize damage in the event of an incident/ accident to enable recovery to normal operations as quickly as possible</t>
  </si>
  <si>
    <t>A system for responding to information security incidents/accidents and its corresponding officers shall be clarified</t>
  </si>
  <si>
    <t>A system for responding to information security incidents/ accidents and its corresponding roles and responsibilities is clarified</t>
    <phoneticPr fontId="5"/>
  </si>
  <si>
    <t>Incident/accident response</t>
  </si>
  <si>
    <t>Information security incidents/accidents that occur are responded to and an overview of the accident and its impact/response measures are recorded</t>
  </si>
  <si>
    <t>The system for adverse situations is reviewed regularly or as necessary</t>
  </si>
  <si>
    <t>6 Procedures in adverse situations</t>
    <phoneticPr fontId="5"/>
  </si>
  <si>
    <t>Same as above</t>
  </si>
  <si>
    <t>Positioning information security incidents/accidents in the company's business continuity plan or emergency response plan</t>
  </si>
  <si>
    <t>A business continuity plan or emergency response plan is created for the company that includes information security incidents/accidents</t>
  </si>
  <si>
    <t>Risk</t>
  </si>
  <si>
    <t>The business continuity plan or emergency response plan for the company that includes information security incidents/accidents is checked regularly and revised as necessary</t>
  </si>
  <si>
    <t>Procedures for addressing information security incidents/accidents at an early stage shall be clarified</t>
  </si>
  <si>
    <t>The scope of information security incidents/accidents is clarified and communicated throughout the company</t>
  </si>
  <si>
    <t>Procedures (initial procedures, system recovery procedures, etc.) for responding to information security incidents/ accidents are defined</t>
  </si>
  <si>
    <t>Procedures (initial procedures, system recovery procedures, etc.) for responding to information security incidents/accidents are checked regularly and revised as necessary</t>
  </si>
  <si>
    <t>Procedures for responding to malware infections are defined</t>
  </si>
  <si>
    <t>Procedures for responding to malware infection are checked regularly and revised as necessary</t>
  </si>
  <si>
    <t>7 Daily education</t>
    <phoneticPr fontId="5"/>
  </si>
  <si>
    <t>Have employees understand the risks surrounding malware and confidential information, as well as the correct handling methods thereof, in order to prevent information security incidents/accidents</t>
  </si>
  <si>
    <t>Employees shall be educated to be aware of risks</t>
  </si>
  <si>
    <t>In-house education is provided regarding malware infections via email</t>
  </si>
  <si>
    <t>Training/enlightenment</t>
  </si>
  <si>
    <t>Information security/IT</t>
  </si>
  <si>
    <t>In-house education is provided regarding internet connections</t>
  </si>
  <si>
    <t>Education is provided regarding the handling of information based on confidentiality classification</t>
  </si>
  <si>
    <t>Training on targeted emails is being implemented</t>
  </si>
  <si>
    <t xml:space="preserve">Education is provided to information security managers in each department regarding measures to take and management methods within the organization
</t>
  </si>
  <si>
    <t>Opportunities are provided for corporate management to understand their roles and responsibilities with regard to information security</t>
  </si>
  <si>
    <t>Company-wide enlightenment activities are carried out</t>
  </si>
  <si>
    <t>Enlightenment activities are carried out for particularly important risks and rules in each workplace</t>
  </si>
  <si>
    <t>Have a concrete grasp of training and enlightenment implementation status with numerical values, etc.</t>
  </si>
  <si>
    <t>Legal/Information security</t>
  </si>
  <si>
    <t>Security education is provided to personnel involved in the procurement of information systems so that they can instruct suppliers</t>
  </si>
  <si>
    <t>Information security/Purchasing and procurement</t>
  </si>
  <si>
    <t>Make advanced preparations for prompt and appropriate responses aimed at preventing further damage to enable prompt recovery when an information security incident/accident occurs</t>
  </si>
  <si>
    <t>Education/training on information security incidents/accidents that have an impact within or across organizations, and methods of minimizing their impact, shall be provided</t>
  </si>
  <si>
    <t>Education/training for responding to information security incidents/accidents is provided</t>
  </si>
  <si>
    <t>Education/training for responding to information security incidents/accidents across organizations is provided</t>
  </si>
  <si>
    <t>Education/training content is reviewed as necessary</t>
  </si>
  <si>
    <t xml:space="preserve">Clarify what is to be protected and identify risks (Identification)
</t>
  </si>
  <si>
    <t>8 Information security requirements between companies</t>
    <phoneticPr fontId="5"/>
  </si>
  <si>
    <t>Prevent the leakage of confidential information in the supply chain and enable prompt response to accidents</t>
  </si>
  <si>
    <t>Information security requirements for the supply chain shall be clarified</t>
  </si>
  <si>
    <t xml:space="preserve">The flow of goods and data is shared with suppliers
</t>
  </si>
  <si>
    <t>Business partner risk management</t>
  </si>
  <si>
    <t>Purchasing and procurement</t>
  </si>
  <si>
    <t>Have a grasp of the status of security measures of business partners that handle important confidential information</t>
  </si>
  <si>
    <t>Confidential information, access rights, etc., are collected or disposed of at the end of a contract</t>
  </si>
  <si>
    <t>Methods of handling confidential information between companies are clarified</t>
  </si>
  <si>
    <t>Regular checks are made to see if there are any issues with how confidential information between companies is handled and revisions are made as necessary</t>
  </si>
  <si>
    <t>[Frequency]
Once or more per year</t>
    <phoneticPr fontId="5"/>
  </si>
  <si>
    <t>Purchasing and procurement/Legal</t>
  </si>
  <si>
    <t>Roles and responsibilities when an information security incident/ accident occurs are clarified with other companies</t>
  </si>
  <si>
    <t>The text for roles and responsibilities with other companies in the event of an information security incident/accident is checked regularly and revised as necessary</t>
  </si>
  <si>
    <t>Have a grasp of the state of handling of other company's important confidential information in the company</t>
  </si>
  <si>
    <t>9 Access rights</t>
    <phoneticPr fontId="5"/>
  </si>
  <si>
    <t>Prevent unauthorized access to confidential areas or systems due to inadequacies in access right settings</t>
  </si>
  <si>
    <t>Access rights (room and system access rights) shall be managed appropriately</t>
  </si>
  <si>
    <t>Rules for managing access rights (room and system access rights) in the event of personnel transfers are defined</t>
  </si>
  <si>
    <t>Authentication and access rights</t>
  </si>
  <si>
    <t>Access rights are issued, changed, disabled, or revoked in accordance with management rules</t>
  </si>
  <si>
    <t>An inventory of access rights is taken regularly or as necessary</t>
  </si>
  <si>
    <t>Access logs are securely stored and managed in an access-controlled state</t>
  </si>
  <si>
    <t>10 Management of information assets (information)</t>
    <phoneticPr fontId="5"/>
  </si>
  <si>
    <t>Appropriately manage information assets to prevent the leakage of confidential information</t>
  </si>
  <si>
    <t>Confidentiality classifications for information assets shall be set and understood, and information managed in accordance with those confidentiality classifications</t>
  </si>
  <si>
    <t>Management rules are defined for information based on confidentiality classification</t>
  </si>
  <si>
    <t>Confidentiality management</t>
  </si>
  <si>
    <t>Management rules for information based on confidentiality classification are reviewed regularly or as necessary</t>
  </si>
  <si>
    <t>A list is created of information assets (information) with high confidentiality classifications</t>
  </si>
  <si>
    <t>The created list of information assets (information) with high confidentiality classifications is reviewed regularly or as necessary</t>
  </si>
  <si>
    <t>Management of information assets (information) is performed in accordance with management rules based on confidentiality classification</t>
  </si>
  <si>
    <t>11 Management of information assets (equipment/devices)</t>
    <phoneticPr fontId="5"/>
  </si>
  <si>
    <t>Appropriately manage IT assets to reduce the risks associated with information security incidents/accidents and shorten response times when an information security accident occurs</t>
  </si>
  <si>
    <t>IT equipment/devices owned by the company and information (version information, administrator, administrating department, location installed, etc.) on the OS and software used by the equipment/device shall be managed appropriately</t>
  </si>
  <si>
    <t>Management rules for IT equipment/devices, OS, and software are defined based on importance</t>
  </si>
  <si>
    <t>Equipment/devices in general</t>
  </si>
  <si>
    <t>A list is created of IT equipment/devices and information (version information, administrator, administrating department, location installed, etc.) on OS and software</t>
  </si>
  <si>
    <t xml:space="preserve">A list of IT equipment/devices and information (version information, administrator, administrating department, location installed, etc.) on OS and software is reviewed regularly or as necessary
</t>
  </si>
  <si>
    <t>Management of information assets (equipment/devices) is performed in accordance with management rules based on importance</t>
  </si>
  <si>
    <t>Equipment/devices in general</t>
    <phoneticPr fontId="5"/>
  </si>
  <si>
    <t>Unauthorized installation of applications on smart devices is restricted, and installation status is checked regularly</t>
  </si>
  <si>
    <t xml:space="preserve">[Rule(s)]
Applications that can be installed are defined, and installation status is checked regularly. 
[Applies to]
-Company-supplied smart devices
[Frequency of check]
-Once a year
</t>
    <phoneticPr fontId="5"/>
  </si>
  <si>
    <t>Smart devices</t>
  </si>
  <si>
    <t>At the time of disposal (including at the end of a lease), the data on the storage medium is erased</t>
  </si>
  <si>
    <t>12 Risk response</t>
    <phoneticPr fontId="5"/>
  </si>
  <si>
    <t>Identify information asset security risks and take organizational measures as a company to minimize impacts to operations</t>
  </si>
  <si>
    <t>Measures for information security risks shall be taken within the organization (organizational operations also include outsourced operations)</t>
  </si>
  <si>
    <t>Risks are identified when the three elements of information assets—confidentiality, integrity, and availability—cannot be ensured</t>
  </si>
  <si>
    <t>Development standards are established that describe security requirements and they are regularly reviewed</t>
  </si>
  <si>
    <t>Servers</t>
  </si>
  <si>
    <t>Impacts on operations and their measures are reported to management as necessary and shared with internal departments involved in security operations</t>
  </si>
  <si>
    <t>Management of measures for impacts on operations are performed in accordance with formulated plans</t>
  </si>
  <si>
    <t>13 Understanding details of business transactions and methods</t>
    <phoneticPr fontId="5"/>
  </si>
  <si>
    <t>Prevent information leakages, etc., during the course of business transactions by clarifying what methods are used to exchange information assets and with what business partners</t>
  </si>
  <si>
    <t>Information assets exchanged over the course of business transactions with each business partner, as well as the methods used for such transactions, shall be understood</t>
  </si>
  <si>
    <t>A list is created for the information exchanged with each company and the methods used (methods of exchanging information, such as for receiving/sending orders)</t>
  </si>
  <si>
    <t>13 Understanding details of business transactions and methods</t>
  </si>
  <si>
    <t>The list of information exchanged with each company and the methods used (methods of exchanging information, such as for receiving/sending orders) is reviewed regularly or as necessary</t>
  </si>
  <si>
    <t>Managing information security risks regarding the procurement of IT equipment</t>
  </si>
  <si>
    <t>Security requirements for the procurement of IT equipment are established and communicated within the organization</t>
  </si>
  <si>
    <t>Security requirements for the procurement of IT equipment are shared with the provider, and results of the evaluation at the time of purchase are recorded and stored</t>
  </si>
  <si>
    <t>14 Understanding the statuses of external connections</t>
    <phoneticPr fontId="5"/>
  </si>
  <si>
    <t>Ensure safety and trust when using external information systems, while enabling prompt response to information security incidents/accidents</t>
  </si>
  <si>
    <t>For relations with affiliated organizations (including suppliers, etc.), understand the communication network structure for your own organization and monitor the status of cooperation with other organizations as well as the flow of data</t>
  </si>
  <si>
    <t>Network and data flow diagrams are created, and communication with affiliated organizations (including suppliers, etc.) are monitored</t>
  </si>
  <si>
    <t xml:space="preserve">Internal company network </t>
  </si>
  <si>
    <t>Network and data flow diagrams are reviewed regularly or as necessary</t>
  </si>
  <si>
    <t>[Frequency]
-Once or more per year</t>
    <phoneticPr fontId="5"/>
  </si>
  <si>
    <t>External information systems (such as those of customers, subsidiaries, affiliated companies, contractors, cloud services, external information services) shall be clarified and their usage status managed appropriately</t>
  </si>
  <si>
    <t>Rules for using external information systems connected to organizational assets are defined</t>
  </si>
  <si>
    <t>A list of external information systems that are used is created</t>
  </si>
  <si>
    <t>The list of external information systems is reviewed regularly or as necessary</t>
  </si>
  <si>
    <t>15 In-house connection rules</t>
    <phoneticPr fontId="5"/>
  </si>
  <si>
    <t>Minimize damage, such as that caused by information leakage and malware infections, by appropriately managing the usage of internal networks</t>
  </si>
  <si>
    <t>When connecting to internal networks, measures shall be implemented to minimize unauthorized usage of information systems and IT equipment/devices</t>
  </si>
  <si>
    <t>Rules for connecting IT equipment/devices used for business to internal networks are defined</t>
  </si>
  <si>
    <t>There is a system that restricts connections to the internal company network, except for authorized devices</t>
  </si>
  <si>
    <t>A system has been introduced as a measure against internal information leakage that can automatically detect abnormal behavior by combining multiple logs</t>
  </si>
  <si>
    <t>For remote work environments, measures are taken to prevent security incidents (primarily information leakage and spoofing)</t>
  </si>
  <si>
    <t xml:space="preserve">Rules have been established and are operated under regarding conditions for confidential information and IT equipment/devices used in remote work
</t>
  </si>
  <si>
    <t>Precautions when working remotely</t>
  </si>
  <si>
    <t xml:space="preserve">Rules have been established and are operated under regarding working remotely
</t>
  </si>
  <si>
    <t>Implement measures to protect against attacks (Protection)</t>
  </si>
  <si>
    <t>16 Physical security</t>
    <phoneticPr fontId="5"/>
  </si>
  <si>
    <t>Prevent information leakage, unauthorized modifications, and system stoppages due to unauthorized operation of critical equipment such as servers</t>
  </si>
  <si>
    <t>Physical security measures shall be implemented for areas where equipment such as servers are installed</t>
  </si>
  <si>
    <t>Persons with access to areas where equipment such as servers are installed are defined</t>
  </si>
  <si>
    <t>Locks or other devices are used to restrict access to areas where equipment such as servers are installed</t>
  </si>
  <si>
    <t>Records of entry into areas where equipment such as servers are installed are kept and checked regularly</t>
  </si>
  <si>
    <t>Unauthorized intrusions and suspicious behavior in areas where equipment such as servers are installed is monitored</t>
  </si>
  <si>
    <t>Measures are taken to prevent security incidents (primarily unauthorized intrusion, unauthorized removal, information leakage, and suspicious behavior) with regard to entering or exiting the company</t>
  </si>
  <si>
    <t>Rules are established, communicated within the company, and operated under regarding entry and exit</t>
  </si>
  <si>
    <t>Entry/exit management</t>
  </si>
  <si>
    <t>Information security/General affairs</t>
  </si>
  <si>
    <t>Access to important areas and rooms are restricted, and entry/exit records are stored</t>
  </si>
  <si>
    <t>Unauthorized intrusions and suspicious behavior is monitored</t>
  </si>
  <si>
    <t>Place restrictions on items carried in/taken out</t>
  </si>
  <si>
    <t>Rules for what can be carried into the company are clarified and operated under</t>
  </si>
  <si>
    <t>Carry-in/carry-out restrictions</t>
  </si>
  <si>
    <t>Rules for what can be carried out of the company are clarified and operated under</t>
  </si>
  <si>
    <t>Measures are taken to raise awareness of carry-in/carry-out rules</t>
  </si>
  <si>
    <t>Video and audio recording in the company, measures are taken to prevent security incidents (primarily information leakage)</t>
  </si>
  <si>
    <t>Rules are established and operated under regarding photography in the company</t>
  </si>
  <si>
    <t>In-house photography restrictions</t>
  </si>
  <si>
    <t>Rules are established and operated under regarding the recording of audio</t>
  </si>
  <si>
    <t>Eavesdropping prevention</t>
  </si>
  <si>
    <t>Measures are taken against information leakage due to eavesdropping</t>
  </si>
  <si>
    <t>Measures shall be taken to understand what should be targeted for countermeasures when a vulnerability is discovered and to prevent information leakage, etc., using external storage media</t>
  </si>
  <si>
    <t>Standard PC configuration/setting rules are defined, and if there is a change to these standard configuration/setting rules, the change is made after approval</t>
  </si>
  <si>
    <t>Client PCs</t>
  </si>
  <si>
    <t>What software is allowed to be/prohibited from being used on PCs is defined, the unauthorized installation of software is prohibited, and there are regular checks for violations</t>
  </si>
  <si>
    <t>There is a system that restricts exporting data from PCs</t>
  </si>
  <si>
    <t>For important data that would interfere with business if it were damaged by malware (data encryption, etc.), rules are established and communicated that it is stored outside of PCs</t>
  </si>
  <si>
    <t>[Rule(s)]
-Important data shall be stored in a location other than client PCs
[Targets for communication]
-Executives, employees, temporary employees, and seconded employees</t>
    <phoneticPr fontId="5"/>
  </si>
  <si>
    <t xml:space="preserve">For systems that store and use important information, measures are taken to minimize the damage caused by human error regarding setting mistakes
</t>
    <phoneticPr fontId="5"/>
  </si>
  <si>
    <t>Unnecessary features on servers are disabled
Use of default user IDs is stopped
Default passwords are changed</t>
  </si>
  <si>
    <t>Managing departments have carried out the necessary settings for confidentiality management on smart devices</t>
  </si>
  <si>
    <t>17 Communication control</t>
    <phoneticPr fontId="5"/>
  </si>
  <si>
    <t>Communication is controlled to information systems, IT equipment/devices, and malicious websites to prevent cyberattacks and internal information leaks</t>
  </si>
  <si>
    <t>A firewall is installed at the boundary between the internet and the internal company network to restrict communication</t>
  </si>
  <si>
    <t>External networks</t>
  </si>
  <si>
    <t>Firewall filtering settings (communication permissions/blocking settings) are recorded, with regular checks for unnecessary settings</t>
  </si>
  <si>
    <t>Remote access IDs are managed with regular checks for unnecessary IDs</t>
  </si>
  <si>
    <t>Networks are separated according to business and data importance.</t>
  </si>
  <si>
    <t>Configured so that there is no effect on the production environment when developing or testing</t>
  </si>
  <si>
    <t>Access to malicious websites is restricted</t>
  </si>
  <si>
    <t>Office tools</t>
  </si>
  <si>
    <t>A Web Application Firewall (WAF) is installed for web applications published on the internet</t>
  </si>
  <si>
    <t>Measures are implemented to continue the service of websites and systems published on the internet even if subjected to DDoS attacks</t>
  </si>
  <si>
    <t>Communication is encrypted to prevent eavesdropping and tampering with communication via the internet</t>
  </si>
  <si>
    <t>Communication between terminals and wireless LAN access points is encrypted</t>
  </si>
  <si>
    <t>18 Authentication/Approval</t>
    <phoneticPr fontId="5"/>
  </si>
  <si>
    <t>Authentication and approval measures shall be used for information systems and IT equipment/devices</t>
  </si>
  <si>
    <t>Unique user IDs are assigned to each person</t>
  </si>
  <si>
    <t>・ Prevent information leakage/unauthorized modification and ensure stable information system operation by preventing unauthorized usage or unauthorized operation/modification of information systems 
・ Enable the causes of information leakage, unauthorized modification, or system stoppages to be investigated</t>
  </si>
  <si>
    <t>Different rights are granted to user IDs and system administrator IDs</t>
  </si>
  <si>
    <t>Rules for the setting of passwords are defined and communicated within the organization</t>
  </si>
  <si>
    <t>Rules for the setting of passwords for external information systems are defined and communicated within the organization</t>
  </si>
  <si>
    <t>[Rule(s)]
-Target passwords shall not be set in external web services
*If the same authentication platform (SSO, etc.) is used, this does not count as being reused
[Target passwords]
-Passwords when logging into PCs
-Mail system passwords (Microsoft 365, etc.)
[Targets for communication]
-Executives, employees, temporary employees, and seconded employees</t>
    <phoneticPr fontId="5"/>
  </si>
  <si>
    <t>An inventory of user IDs and system IDs is taken regularly or as necessary, during which unnecessary IDs are deleted</t>
  </si>
  <si>
    <t>Procedures for issuing, changing, and deleting user IDs are set in place</t>
  </si>
  <si>
    <t>Manager approval is obtained for the granting/changing/deleting of administrative rights and for changing the settings of servers and network devices</t>
  </si>
  <si>
    <t>Multi-factor authentication is implemented for systems that can be used from the internet</t>
  </si>
  <si>
    <t>Session time-outs are implemented for important systems</t>
  </si>
  <si>
    <t>Monitoring of authentication logs is implemented</t>
  </si>
  <si>
    <t>19 Applying patches and updates</t>
    <phoneticPr fontId="5"/>
  </si>
  <si>
    <t>Reduce the risk of unauthorized access and malware infection</t>
  </si>
  <si>
    <t>Avoid using devices, operating systems, and software that is no longer supported</t>
  </si>
  <si>
    <t>The use of operating systems and software that is no longer supported is avoided</t>
  </si>
  <si>
    <t>Implement measures to prevent unauthorized access using vulnerabilities</t>
  </si>
  <si>
    <t>Security patches and updates are properly applied for information systems, IT equipment/devices, and software</t>
  </si>
  <si>
    <t>A management system and management process has been set in place for vulnerabilities</t>
  </si>
  <si>
    <t>For servers that are open outside of the company, vulnerability diagnoses before and after production are carried out, and measures are taken against identified vulnerabilities</t>
  </si>
  <si>
    <t>For in-house servers, vulnerability diagnoses before and after production are carried out, and measures are taken against vulnerabilities</t>
  </si>
  <si>
    <t>Application vulnerability diagnoses are carried out for web applications published on the internet</t>
    <phoneticPr fontId="5"/>
  </si>
  <si>
    <t>20 Data protection</t>
    <phoneticPr fontId="5"/>
  </si>
  <si>
    <t>The data of information systems and IT equipment/devices is being protected</t>
  </si>
  <si>
    <t>The data of IT equipment/devices and information systems is properly encrypted</t>
  </si>
  <si>
    <t>Data received from the outside is confirmed safe</t>
  </si>
  <si>
    <t>21 Office tool-related</t>
    <phoneticPr fontId="5"/>
  </si>
  <si>
    <t>Measures are implemented to prevent information leakage due to email transmission</t>
  </si>
  <si>
    <t xml:space="preserve">
[Rule(s)]
When sending confidential information by email, measures shall be implemented to prevent information leakage</t>
    <phoneticPr fontId="5"/>
  </si>
  <si>
    <t xml:space="preserve">[Rule(s)]
Measures shall be implemented to prevent erroneous email transmission
[Applies to]
-Mail sent to addresses outside of the company
</t>
    <phoneticPr fontId="5"/>
  </si>
  <si>
    <t>Emails sent outside the company are audited, and users are informed that auditing is taking place as a way to combat internal fraud</t>
  </si>
  <si>
    <t xml:space="preserve">
[Rule(s)]
Implement email auditing and communicate within the organization that auditing is taking place
[Applies to]
-Mail sent outside the company
[Targets for communication]
-Executives, employees, temporary employees, and seconded employees</t>
    <phoneticPr fontId="5"/>
  </si>
  <si>
    <t>Prohibitions and restrictions on the use of websites and web applications are clarified and communicated within the organization</t>
  </si>
  <si>
    <t xml:space="preserve">
[Rule(s)]
The following shall be clarified and communicated within the organization:
-Do not post company information on social media without permission
-Do not upload business data to web services without permission
[Targets for communication]
-Executives, employees, temporary employees, and seconded employees
</t>
    <phoneticPr fontId="5"/>
  </si>
  <si>
    <t>Establish and disseminate usage rules for sharing files with affiliated companies and business partners (including the use of cloud services)</t>
  </si>
  <si>
    <t xml:space="preserve">
[Rule(s)]
The following shall be clarified and communicated within the organization:
-When sharing files outside the company, share only with trusted parties
-File transfers outside the company using a method that does not leave a transmission history are prohibited
*File sharing: Uploading a file to a specific location and allowing a specific individual to access the file
*File transfer: Sending a file directly to a specific individual
[Targets for communication]
-Executives, employees, temporary employees, and seconded employees
</t>
    <phoneticPr fontId="5"/>
  </si>
  <si>
    <t>Quickly ascertain when attacks occur (Detection)</t>
  </si>
  <si>
    <t xml:space="preserve">22 Malware countermeasures
</t>
    <phoneticPr fontId="5"/>
  </si>
  <si>
    <t>Prevent information leakage, unauthorized modifications, and system stoppages due to malware infections</t>
  </si>
  <si>
    <t>Anti-malware measures shall be implemented to quickly detect security abnormalities</t>
  </si>
  <si>
    <t>Software (anti-virus software) is used on computers and servers to detect malware and provide notifications</t>
  </si>
  <si>
    <t>Anti-virus software pattern files are updated regularly</t>
  </si>
  <si>
    <t>A behavior tracking system has been introduced that allows for the acquisition of detailed histories at endpoints and remote response after malware infection</t>
  </si>
  <si>
    <t>Malware checks are implemented at email gateways to prevent malware infection by email</t>
  </si>
  <si>
    <t>Extension restrictions are enforced by a system to prevent malware intrusion from email attachments</t>
  </si>
  <si>
    <t>Malware checks are implemented at web gateways to prevent malware infection by viewing malicious websites</t>
  </si>
  <si>
    <t>23 Detecting unauthorized access</t>
    <phoneticPr fontId="5"/>
  </si>
  <si>
    <t>Prevent information leakage, unauthorized modifications, and system stoppages due to unauthorized access and intrusions</t>
  </si>
  <si>
    <t>Build a system to constantly monitor unauthorized access to the network</t>
  </si>
  <si>
    <t>A system is introduced to constantly monitor the content of communications and detect/block and notify regarding unauthorized access in real time</t>
  </si>
  <si>
    <t>Logs shall be acquired so that intrusion and leak routes can be investigated in the event of a security incident or accident</t>
  </si>
  <si>
    <t>Logs required for investigation when an incident occurs are being obtained</t>
  </si>
  <si>
    <t>Application operation logs are obtained for important systems</t>
  </si>
  <si>
    <t>Take measures to promptly detect and block cyberattacks in order to curb damage caused by targeted attacks and other such cyberattacks</t>
    <phoneticPr fontId="5"/>
  </si>
  <si>
    <t>A system is introduced to analyze logs and detect cyberattacks</t>
  </si>
  <si>
    <t>Measures are implemented to block communication between malware that has intruded into the company and unauthorized servers</t>
  </si>
  <si>
    <t>For websites published on the internet, a system is introduced to detect site falsification and checks are made regularly</t>
  </si>
  <si>
    <t>Respond to and recover from detected damage (Response/Recovery)</t>
  </si>
  <si>
    <t>24 Backup/Restore</t>
    <phoneticPr fontId="5"/>
  </si>
  <si>
    <t>Minimize the impact of system stoppages and data loss on business operations, and enable operations to resume quickly</t>
  </si>
  <si>
    <t>Measures shall be taken to minimize the damage to important information and impact to system operations caused by cyberattacks</t>
  </si>
  <si>
    <t>Backups are performed at appropriate times</t>
  </si>
  <si>
    <t>Restore procedures are established</t>
  </si>
  <si>
    <t>Alternative means that can be used to perform business operations in the event of a system stoppage are prepared</t>
  </si>
  <si>
    <t>Backup restore tests on important data and systems are implemented</t>
  </si>
  <si>
    <t xml:space="preserve">
[Rule(s)]
It shall be confirmed that restoration is possible according to specified restoration procedures
[Applies to]
Important data and systems
[Frequency]
When constructing systems, making changes, regularly (determined according to risk)</t>
    <phoneticPr fontId="5"/>
  </si>
  <si>
    <t>Disaster prevention and environmental countermeasures are implemented in locations where equipment such as servers are installed</t>
  </si>
  <si>
    <t>Anticipating a security incident, the data necessary for recovery meeting business continuity requirements are prepared.</t>
  </si>
  <si>
    <t xml:space="preserve">
[Rule(s)]
Transaction logs and backups that can be used to restore to the required recovery point shall be stored. 
Procedure manuals shall be prepared that allow for restoration within the required recovery time
[Applies to]
Systems important for business continuity</t>
    <phoneticPr fontId="5"/>
  </si>
  <si>
    <t>Also, enter the status of measures in the "Basis for Assessment” field.</t>
    <phoneticPr fontId="5"/>
  </si>
  <si>
    <t>Customer Code</t>
    <phoneticPr fontId="1"/>
  </si>
  <si>
    <t>Required</t>
    <phoneticPr fontId="5"/>
  </si>
  <si>
    <t>Optional</t>
    <phoneticPr fontId="5"/>
  </si>
  <si>
    <t>必須項目の「該当なし」のスコア</t>
    <rPh sb="0" eb="2">
      <t>ヒッス</t>
    </rPh>
    <rPh sb="2" eb="4">
      <t>コウモク</t>
    </rPh>
    <rPh sb="6" eb="8">
      <t>ガイトウ</t>
    </rPh>
    <phoneticPr fontId="5"/>
  </si>
  <si>
    <t>任意項目の「該当なし」のスコア</t>
    <rPh sb="0" eb="2">
      <t>ニンイ</t>
    </rPh>
    <rPh sb="2" eb="4">
      <t>コウモク</t>
    </rPh>
    <rPh sb="6" eb="8">
      <t>ガイトウ</t>
    </rPh>
    <phoneticPr fontId="5"/>
  </si>
  <si>
    <t>Required Item Scores</t>
    <phoneticPr fontId="5"/>
  </si>
  <si>
    <t>Scores for all items (including optional items)</t>
    <phoneticPr fontId="5"/>
  </si>
  <si>
    <r>
      <rPr>
        <b/>
        <sz val="16"/>
        <color rgb="FF000000"/>
        <rFont val="ＭＳ Ｐ明朝"/>
        <family val="1"/>
        <charset val="128"/>
      </rPr>
      <t>Examples at Other Companies</t>
    </r>
    <r>
      <rPr>
        <sz val="16"/>
        <color rgb="FF000000"/>
        <rFont val="ＭＳ Ｐ明朝"/>
        <family val="1"/>
        <charset val="128"/>
      </rPr>
      <t xml:space="preserve">
(Listed below are reference cases. Full compliance with these is not a requirement.)</t>
    </r>
  </si>
  <si>
    <r>
      <rPr>
        <b/>
        <sz val="16"/>
        <color theme="1"/>
        <rFont val="ＭＳ Ｐ明朝"/>
        <family val="1"/>
        <charset val="128"/>
      </rPr>
      <t>Area in Charge</t>
    </r>
    <r>
      <rPr>
        <sz val="16"/>
        <color theme="1"/>
        <rFont val="ＭＳ Ｐ明朝"/>
        <family val="1"/>
        <charset val="128"/>
      </rPr>
      <t xml:space="preserve">
(Reference information when considering respondents)</t>
    </r>
  </si>
  <si>
    <t>・An in-house information security policy shall be established and documented</t>
    <phoneticPr fontId="5"/>
  </si>
  <si>
    <t>[Examples of items contained in an information security policy]
・Management responsibility: Activities to ensure, maintain, and continually improve information security are promoted under the leadership of management.
・Compliance with laws: Laws regarding information security are complied with.
[Example of officers responsible for establishment and documentation]
・Management
・Board of Directors</t>
  </si>
  <si>
    <t xml:space="preserve">[Rule(s)]
・Details are checked and reviewed as appropriate based on environmental changes both inside and outside the company
[Frequency]
・The details regarding the information security policy are checked and reviewed
 - Once or more per year
*There will be a separate, prompt response if a significant change occurs
</t>
    <phoneticPr fontId="5"/>
  </si>
  <si>
    <t xml:space="preserve">[Examples of review]
・A review is stipulated in company regulations
・The Security Committee regularly reports on the status of regulation reviews
[Examples of environmental changes inside and outside the company]
・Change of company system
・Change of target information assets
・When new threats are detected or management targets are changed
・After an information security incident/accident occurs </t>
  </si>
  <si>
    <t>[Rule(s)]
・The in-house information security policy shall be in a format that is easily accessible
[Applies to]
・Executives, employees, outside employees (including temporary employees, etc.)
[Frequency]
・The in-house information security policy shall be communicated within the organization regularly and whenever revised</t>
    <phoneticPr fontId="5"/>
  </si>
  <si>
    <t>[Examples of easily accessible formats]
・Posted on wall posters, etc.
・Posted on the company intranet
[Examples of communication within the organization]
・Communication through company-wide emails
・Announcements at morning meetings
・Communication when new executives or employees join the company
[Examples of officers responsible for communication within the organization]
・Management
・Board of Directors</t>
  </si>
  <si>
    <t xml:space="preserve">[Rule(s)]
・Non-disclosure rules shall be established and documented
・Explanations regarding non-disclosure rules are provided when new employees (including outside employees) join the company
・Confidential information shall not be carried outside the company when an employee resigns or their contract date expires
[Applies to]
・Executives, employees, outside employees (including temporary employees, etc.)
</t>
    <phoneticPr fontId="5"/>
  </si>
  <si>
    <t>[Examples of non-disclosure rules]
・Employees will not share company information with other parties, except when necessary for business operations
・When outsourcing operations related to the handling of confidential information, a non-disclosure agreement must be entered
・When an employee resigns or their contract date expires, they will return all company computers and documents
[Examples of explaining confidentiality and monitoring its observance]
・Confidential information is collected when an employee resigns or their contract date expires, and their post-resignation obligations are provided to them in written or spoken form
・A template non-disclosure agreement is created and signed by employees when joining the company
・Rules regarding non-disclosure of confidential information are clarified in company regulations
・Penalties for violations of non-disclosure rules are included in company regulations
・A procedure for confirming items not to be disclosed is included in employee exit manuals
・A “confidentiality management month” is set up, during which voluntary workplace inspections are conducted to confirm non-disclosure</t>
    <phoneticPr fontId="5"/>
  </si>
  <si>
    <t>[Rule(s)]
・A letter of commitment for non-disclosure shall be submitted (excluding outside employees)</t>
    <phoneticPr fontId="5"/>
  </si>
  <si>
    <t>[Implementation example(s)]
・All employees submit a letter of commitment when joining and leaving the company, and employees assigned to the Research and Development Department submit a letter of commitment every year</t>
    <phoneticPr fontId="5"/>
  </si>
  <si>
    <t>[Rule(s)]
・For non-disclosure, a statement shall be included stating that information obtained in the course of business will not be divulged
[Timing] *When to enter into a contract for confidentiality obligations
・Before starting business</t>
    <phoneticPr fontId="5"/>
  </si>
  <si>
    <t>[Implementation example(s)]
・The company-wide contract template includes matters related to non-disclosure
・In addition to the basic contract, a non-disclosure agreement (NDA) is entered into in order to ensure confidentiality</t>
  </si>
  <si>
    <t>[Standards] 
・A checklist or form shall be created for the list of items to be collected
・Procedures shall be prepared and utilized that prevent collection omissions
・It shall be checked that collection is done in accordance with the procedure, and the procedure shall be corrected as necessary [Items to be collected]
-Information (printed materials, storage media)
-IT equipment/devices (PCs, smart devices, USB memory stick or other storage media)
-Access rights (ID, keys)
*In addition to the above, each company shall determine what items will be necessary to collect [Confirmation of collection status, frequency of procedure correction]
-Once or more per year</t>
    <phoneticPr fontId="5"/>
  </si>
  <si>
    <t>[Implementation example(s)]
・A checklist or form is created for the list of items to be collected when an employee resigns or their contract date expires, and collection omissions are prevented from occurring</t>
  </si>
  <si>
    <t>[Rule(s)]
・Rules for the usage of IT equipment/devices (computers, servers, communications equipment, storage media, smart devices, etc.) shall be established that include procedures for starting/ending usage, items to be observed/prohibited during usage, and procedures for when such equipment/devices are lost
・Rules for the usage of IT equipment/devices shall be in a format that is easily accessible
[Applies to]
・Executives, employees, outside employees (including temporary employees, etc.)
[Frequency]
・Rules shall be communicated within the organization regularly and whenever revised</t>
    <phoneticPr fontId="5"/>
  </si>
  <si>
    <t>[Examples of items included in rules for the usage of IT equipment/devices]
・Rules permitting or prohibiting the use of personal devices (BYOD)
・Rules prohibiting the use of apps from sources such as the Apple Store, or only allowing the use of work-related apps on company-provided smart devices
[Examples of communication within the organization]
・Explanations to users when the use of IT equipment/devices is started
・Notifications when new executives, employees, or temporary employees join the company
・Employees are to undergo e-Learning courses on usage rules for IT equipment/devices once per year
・Rules for using IT equipment/devices are clarified in company regulations and are posted on the company intranet in a format where they can be viewed whenever necessary
・Applications for usage of IT equipment/devices can be submitted via a company-wide electronic application system
・Application documents are posted on the company portal site</t>
    <phoneticPr fontId="5"/>
  </si>
  <si>
    <t>[Rule(s)]
・In-house rules shall be established to ensure compliance with laws regarding information security
・Established in-house rules shall be communicated within the organization and education provided on those rules
[Applies to]
・Executives, employees, outside employees (including temporary employees, etc.)
[Frequency]
(Education)
・Whenever a new employee joins the company and once per year
(Communication within the organization)
・Rules shall be communicated within the organization regularly and whenever revised</t>
    <phoneticPr fontId="5"/>
  </si>
  <si>
    <t>[Examples of regulation revisions]
・Information is collected regarding information security laws and regulations such as the Act on the Protection of Personal Information, GDPR, and Unfair Competition Prevention Act, and rules are revised as necessary
・Relevant departments confirm that rules comply with any changes made to laws (once per year)
・Established rules incorporate stipulations regarding rule review frequencies
[Examples of training/communication]
・Established rules incorporate stipulations regarding the frequency of education and communication performed within the organization
・Education is implemented via e-Learning (once per year)</t>
    <phoneticPr fontId="5"/>
  </si>
  <si>
    <t xml:space="preserve">[Examples of regulations]
・Company rules are established regarding the handling of personal information
・A personal information management ledger is created for each department and inventory is taken once a year
[Examples of training/communication]
・A policy is posted on the company website regarding the protection of personal information (including GDPR)
・Education regarding the protection of personal information is also given as part of compliance education
・Education is implemented via e-Learning (once per year)
・In-house liaison meetings are held twice a year to communicate to and thoroughly inform each department of the latest trends regarding laws and regulations for each country
</t>
  </si>
  <si>
    <t>[Frequency]
・Once per year, or when a serious information security incident/accident occurs</t>
    <phoneticPr fontId="5"/>
  </si>
  <si>
    <t>[Examples of regulation revisions]
・Information is collected regarding information security laws and regulations such as the Act on the Protection of Personal Information, GDPR (General Data Protection Regulation), and Unfair Competition Prevention Act, and rules are revised as necessary
・Relevant departments confirm that rules comply with any changes made to laws (once per year)
・Established rules incorporate stipulations regarding rule review frequencies</t>
    <phoneticPr fontId="5"/>
  </si>
  <si>
    <t>[Frequency]
・Compliance with in-house rules are checked and correction is carried out as necessary</t>
    <phoneticPr fontId="5"/>
  </si>
  <si>
    <t xml:space="preserve">[Implementation example(s)]
・The need to make corrections is being considered based on attendance status in e-Learning
・The Compliance Committee monitors the content of reports received from employees and customers
・Inventory is taken for personal information management ledgers once a year </t>
  </si>
  <si>
    <t>[Rule(s)]
・The roles and responsibilities of the executive that presides over information security (CISO, etc.) and those of the department in charge of information security shall be clarified
・A list of contact persons shall be established</t>
    <phoneticPr fontId="5"/>
  </si>
  <si>
    <t>[Implementation example(s)]
・A “management system” for information security measure criteria is established
・A “Confidentiality Committee” is established and operating
・System diagrams and lists of required contact persons clearly documented</t>
  </si>
  <si>
    <t>[Rule(s)]
・Understanding that information security risks have a significant impact on management, a system shall be established that enables systematic management decisions</t>
    <phoneticPr fontId="5"/>
  </si>
  <si>
    <t>[Implementation example(s)]
・Someone of officer level has been appointed by CISO, or an officer has been included in the security promotion committee to establish an information security system
・Two separate appointments are made for the CISO overseeing information security and the CIO overseeing IT</t>
  </si>
  <si>
    <t>[Frequency]
・Once per year, or when a serious information security incident/accident occurs
・Or, when changes are made to the department or officer responsible for protecting/managing various information, including customer information, due to company reorganization, etc.</t>
    <phoneticPr fontId="5"/>
  </si>
  <si>
    <t>[Implementation example(s)]
・The system is reviewed during normal times in response to serious information security incidents/accidents and company reorganization twice a year</t>
  </si>
  <si>
    <t>[Rule(s)]
・In accordance with the system for normal situation, examples of information security incidents/accidents and corresponding security measures shall be shared with departments in the company
[Applies to]
・Executives, employees, outside employees (including temporary employees, etc.)
[Frequency]
・Once per year, or when a serious information security event/incident occurs either inside or outside the company</t>
    <phoneticPr fontId="5"/>
  </si>
  <si>
    <t>[Implementation example(s)]
・Information security meetings are held regularly to share incidents/accidents
・Information sources such as those below are used to alert the company before long holidays
&lt;Information sources&gt;
・Newspapers/other news sources
・IPA, JPCERT Coordination Center (major Japanese cybersecurity organizations)</t>
  </si>
  <si>
    <t>[Rule(s)]
・Build a system that will utilize public and non-public information regarding cyberattacks and vulnerabilities
・Allow for detection of cyberattacks and signs using correlation analysis, and build a system that can derive the appropriate responses from analysis results
*Correlation analysis: 
A method for finding signs and traces of information security incidents/accidents by analyzing complex logs, etc.</t>
    <phoneticPr fontId="5"/>
  </si>
  <si>
    <r>
      <t xml:space="preserve">[System construction example]
</t>
    </r>
    <r>
      <rPr>
        <sz val="11"/>
        <rFont val="ＭＳ Ｐ明朝"/>
        <family val="1"/>
        <charset val="128"/>
      </rPr>
      <t>・Build a system supporting cyber security, and a system that collects a diverse range of logs, detects abnormalities through behavior detection, and confirms detection information from outsourced SOC 24 hours a day, 365 days a year
[Intelligence gathering]
・In-house cyber intelligence specialists are available
・A system is built with a skill level that allows for consideration of the next best measure through correlation analysis of each piece of information when the following signs of increased risk are detected:
1. Form of attack, details of related communication
2. Core attack code
3. Communication details after being damaged
4. Other features that remain on the server or with the client
[Log analysis examples]
・Analysis results based on various rules are reported at monthly debriefing sessions
・Logs subject to correlation analysis are clarified
・Logs of security devices such as firewalls, IPS, IDS
・Access logs for web servers, etc.
・Logs of various systems such as ActiveDirectory and DNS
・Logs related to user terminals
・Trend analysis is carried out based on the latest threat information, vulnerability information, risk assessment results, etc., and emergency response measures are prepared</t>
    </r>
    <phoneticPr fontId="5"/>
  </si>
  <si>
    <t>[Rule(s)]
・The roles and responsibilities of the executive that presides over information security (CISO, etc.) and those of the department in charge of information security shall be clarified
・Criteria for information security incidents/accidents shall be clarified, as shall contact persons inside/outside the company and contact routes thereof</t>
    <phoneticPr fontId="5"/>
  </si>
  <si>
    <t>[Examples of response systems]
・A “Confidentiality Committee” is established
・A system for responding to information security incidents/accidents is established in the form of a Computer Security Incident Response Team (CSIRT)
[Examples of officers]
・CEO
・CISO</t>
  </si>
  <si>
    <t>[Rule(s)]
・An initial response flow for information security incidents/accidents shall be established
・A reporting format for information security incidents/accidents shall be established</t>
    <phoneticPr fontId="5"/>
  </si>
  <si>
    <t>[Examples of information contained in initial response flows]
・See the examples shown in No. 24
[Examples of reporting flows when an incident/accident occurs]
・See the examples shown in No. 18
[Examples of items in reporting formats]
・Date and time occurred
・Problem
・Operations impacted
・Causes
・Provisional response (control measures and recovery)
・Permanent measures (recurrence prevention)
・Date and time (of completion of permanent measures)</t>
    <phoneticPr fontId="5"/>
  </si>
  <si>
    <t>[Frequency]
・Once per year, or when a serious information security incident/accident occurs, etc.</t>
    <phoneticPr fontId="5"/>
  </si>
  <si>
    <t>[Examples of review]
・Reviews performed when starting projects, when making personnel changes, or during company reorganizations performed at the beginning of the fiscal year
・Reviews performed when an information security incident/accident occurs]</t>
    <phoneticPr fontId="5"/>
  </si>
  <si>
    <t>[Standards]
・Devise a countermeasure plan based on the response history for security incidents/accidents and risk assessment results
・It shall be confirmed that the measures are implemented in accordance with the countermeasure plan
[Details of the countermeasure plan]
-Descriptions of measures (what kinds of measures should be taken for what events)
-Schedule (start and end times and the period required for each process of the countermeasure)
[Countermeasure progress confirmation]
-Once or more per year　</t>
    <phoneticPr fontId="5"/>
  </si>
  <si>
    <t>[Examples of countermeasure plans and implementation checks]
・Company-wide risk assessment is carried out annually and a response plan is created according to those risks
・Check whether measures are being implemented according to the response plan annually
・Specify security incidents/accidents in the target risks of the Group's business continuity plan basic policy. 
・Confirm the emergency response plan via internal audit and correct as necessary. 
・Position as a risk that may adversely affect company management, drafting and improving plans</t>
  </si>
  <si>
    <t>[Frequency]
・Once or more per year</t>
    <phoneticPr fontId="5"/>
  </si>
  <si>
    <t>[Examples of review]
・The content of the plan is checked once a year and revised as necessary.</t>
    <phoneticPr fontId="5"/>
  </si>
  <si>
    <t>[Rule(s)]
・The following scopes shall be clarified
[Details for clarification]
-Events treated as accidents/incidents
-Accident/incident levels
[Applies to]
・Communicating to executives, employees, temporary employees, and seconded employees</t>
    <phoneticPr fontId="5"/>
  </si>
  <si>
    <t>[Example scopes]
・Lost or stolen information recording media such as company-loaned PCs, USB memory, drawings, or reports
・Attacks from outside (malware infection, unauthorized access, falsification of company websites, hijacking of company-loaned PC operations, etc.)
・Erroneous transmission of confidential information by email, fax, physical mail (including EMS), etc.
・Leakage of confidential information by an outsourced company
・Lost or stolen employee ID cards or ID cards for entering classified areas
・Other events that may lead to information leakage, etc., which the Chief Information Security Officer has determined to be important (ex. internal crime)
[Cases of communication]
・The content of training includes "scope of treatment as an accident/incident"
・A security incident classification is formulated and posted on the internal electronic bulletin board (portal website) to communicate it to those in the company</t>
  </si>
  <si>
    <t>[Examples of items to be included in response procedures]
・Detailed description of measures to be taken
・Ex.: Networks are to be immediately segregated following detection of a suspected malware infection or unauthorized access
・Response system, contact persons
・Methods of investigating the status of information security incidents/accidents (target logs, operating procedures)
・Work flows for studying methods of implementing technical measures (primary isolation of causes)
・In-house reporting procedures (forms, work flows)
・Examples of items to be reported: Date and time discovered, scope of impact, details, causes
・Methods of announcing to customers via the Public Relations Department
(forms, work flows)
[Examples of response procedure handing methods]
・Response procedures are posted using electronic media in a format where they can be viewed whenever necessary, as well as stored on paper format</t>
  </si>
  <si>
    <t>[Frequency]
・Once per year and when a serious incident/accident occurs</t>
    <phoneticPr fontId="5"/>
  </si>
  <si>
    <t>[Implementation example(s)]
・Reviews are carried out every year and made known to related parties as necessary</t>
  </si>
  <si>
    <t>[Examples of response procedures]
・Procedures are defined in which networks are immediately segregated following detection of a suspected malware infection or unauthorized access on a client computer, after which persons responsible for the reporting of information security incidents/accidents are contacted</t>
  </si>
  <si>
    <t>[Rule(s)]
・The content of education/training shall be reviewed based on attack trends, world trends, etc.
[Frequency]
-Once or more per year</t>
    <phoneticPr fontId="5"/>
  </si>
  <si>
    <t>[Rule(s)]
・Education on preventing malware via email shall be provided by distributing/posting educational materials, e-Learning, or group education, etc.
・Review the content of training and improve the content of the next training
[Applies to]
・Executives, employees, outside employees (including temporary employees, etc.) who use email
[Frequency]
・Whenever a new employee joins the company and once or more per year</t>
    <phoneticPr fontId="5"/>
  </si>
  <si>
    <t xml:space="preserve">[Examples of education]
・Group education when new employees, mid-career hires, outside employees join the company, etc.
・Education via e-Learning
・Viewing of training videos provided by IPA, security vendors, or made in-house, etc.
・Distribution or posting of educational materials provided by IPA, security vendors, or made in-house, etc.
・Explanations regarding risks when using email and corresponding measures via user manuals, etc.
・Training on targeted emails and explanations thereof
[Examples of education frequencies]
・When new employees, mid-career hires, outside employees join the company
・Education via e-Learning once per year
・Notifications requesting employees to review any updates to educational materials/manuals, etc., are sent once per year
・Targeted email training once per year
</t>
  </si>
  <si>
    <t>[Rule(s)]
・Education on preventing malware during online browsing shall be provided by distributing/posting educational materials, e-Learning, or group education, etc.
・Review the content of training and improve the content of the next training
[Applies to]
・Executives, employees, outside employees (including temporary employees, etc.) who use the internet
[Frequency]
・Whenever a new employee joins the company and once or more per year</t>
    <phoneticPr fontId="5"/>
  </si>
  <si>
    <t xml:space="preserve">[Examples of education]
・Group education when new employees, mid-career hires, outside employees join the company, etc.
・Education via e-Learning
・Viewing of training videos provided by IPA, security vendors, or made in-house, etc.
・Distribution or posting of educational materials provided by IPA, security vendors, or made in-house, etc.
[Examples of education frequencies]
・When new employees, mid-career hires, outside employees join the company
・Education via e-Learning once per year
・Notifications requesting employees to review any updates to educational materials/manuals, etc., are sent once per year
</t>
  </si>
  <si>
    <t>[Rule(s)]
・Education regarding definitions of confidentiality classifications and the handling thereof shall be provided by distributing/posting educational materials, e-Learning, or group education, etc.
・Review the content of training and improve the content of the next training
[Applies to]
・Executives, employees, outside employees (including temporary employees, etc.)
[Frequency]
・Whenever a new employee joins the company and once or more per year</t>
    <phoneticPr fontId="5"/>
  </si>
  <si>
    <t>[Rule(s)]
・Training on targeted emails shall be implemented
・Include in the training content what to do if an email is opened
・Review the methods and content of training and improve the content of the next training
[Applies to]
-Those who use email
[Frequency]
-Once or more per year</t>
    <phoneticPr fontId="5"/>
  </si>
  <si>
    <t>[Training content]
・Sending targeted emails and fraudulent business emails to the training target
・Carry out suspicious email training for management
[Training items]
・Opening emails
・Clicking links in emails
・Entering information into linked sites
・Opening of attached files
・In-house help desk operator escalation
[Post-training follow-up]
・Results and reflections are reported to top management, and improvements are reflected in the following year's training
・Results of implementation are considered and the results are posted on the in-house bulletin board
・Attention is called to important items as necessary based on the content
・Those who open emails are required to take e-Learning to raise their security awareness
・When opening, a format is used to alert the individuals concerned</t>
  </si>
  <si>
    <t>[Rule(s)]
・Education shall be provided regarding measures to take and management methods within the organization
・Review the content of training and improve the next training
[Applies to]
-Information security managers or promoters in each department
*If an information security manager has not been appointed, the department manager
[Frequency]
-Once or more per year</t>
    <phoneticPr fontId="5"/>
  </si>
  <si>
    <t>[Examples of regulations]
・Regular education is stipulated in the regulations
[Content of training]
・Roles and authority of the representative or promoter
Examples: Points for daily guidance and enlightenment, points to note when permitting and approving various applications
[Example implementation methods]
・In addition to on-site inspections, education is conducted for department confidentiality managers
・Conducted as part of manager training (new appointees, annually)
・Liaison meetings are held for information security promoters in each department</t>
  </si>
  <si>
    <t>[Rule(s)]
・A forum is provided for corporate management to understand their roles and responsibilities
・Review the content of explanations and improve for the next iteration
[Applies to]
-Corporate management, executives
[Frequency]
-Once or more per year</t>
    <phoneticPr fontId="5"/>
  </si>
  <si>
    <t>[Rule(s)]
・Regulations stipulate the roles and responsibilities of corporate management and reporting to management
[Content of training]
・Roles and responsibilities
Example: How to make policy decisions and give instructions to managers, how to make public statements when an incident occurs
・World trends
Example: Latest attack methods, case examples of serious security incidents at other companies
[Implementation method]
・The content of reports by the information security committee are given to management by the top-level internal control committee
・Opportunities are given to deepen understanding by giving lectures on information security by outsider lecturers at executive training sessions</t>
    <phoneticPr fontId="5"/>
  </si>
  <si>
    <t>[Rule(s)]
・Opportunities shall be provided to reaffirm the importance of information security throughout the company
[Applies to]
・Executives, employees, outside employees (including temporary employees, etc.)
[Frequency]
-Once or more per year</t>
    <phoneticPr fontId="5"/>
  </si>
  <si>
    <t xml:space="preserve">[Implementation example(s)]
・Once a year, a month for reinforcement is set and the following are implemented:
-Self-inspection and the updating of confidentiality management forms for each department
-Posting of posters and signs
-Education via e-Learning
-Warnings via login messages
・Reminders are given for in-house information security rules at morning assemblies
・After education, comprehension tests and follow-up are given until passing scores are achieved
・A cybersecurity newsletter is published for all employees
・Internal dissemination of the latest security trends, etc., by expert committees
・Information is shared on past cased
・Confidentiality management news is distributed, educational content is posted on the portal site, and enlightenment activities are carried out with attendance promoted
</t>
  </si>
  <si>
    <t>[Rule(s)]
・Reminders shall be given regarding particularly important rules and risks in the activity units (department, section, etc.) set by each company
・Review the content of enlightenment and improve the next iteration
[Applies to]
-Employees and outside employees (temporary employees, etc.) whose understanding of workplace-specific risks and compliance with rules are especially important
[Frequency]
-Once or more per year</t>
    <phoneticPr fontId="5"/>
  </si>
  <si>
    <t>[Content of enlightenment]
・Close calls, incident case examples
・Identifying information security risks unique to each workplace
・Reminders of rules and regulations that are particularly important in the workplace
[Enlightenment methods]
・Cyber security seminars are held twice a year for IT department employees, including group companies
・Information exchange meetings are held twice a year by CSIRT personnel, including group companies</t>
  </si>
  <si>
    <t>[Rule(s)]
・Have a concrete grasp of the attendance and level of understanding for training and enlightenment sessions with numerical values, etc.
[Target education, enlightenment]
-Education and enlightenment judged to be important by each company
[Frequency]
-Once or more per year</t>
    <phoneticPr fontId="5"/>
  </si>
  <si>
    <t>　[What to gain an understanding of]
・Checking the attendance rate for training/enlightenment
・Attendance rates and correct answer rates for each department when e-Learning is conducted once a year
・Carry out comprehension tests and follow-up until a passing score is achieved
・The information security committee reports on the results of email training, seminars, and the implementation status of various information security measures, grasping them at a corporate management level</t>
    <phoneticPr fontId="5"/>
  </si>
  <si>
    <t>[Rule(s)]
Education shall be provided via distributing/posting educational materials, e-Learning, group education, etc., in order for personnel to acquires skills for security guidance tailored to the characteristics of suppliers
[Applies to]
・Personnel related to procurement of information systems
[Frequency]
・Once or more per year</t>
    <phoneticPr fontId="5"/>
  </si>
  <si>
    <t>[Implementation example(s)]
・Education is provided to members of the procurement department and quality control department so that instruction based on security guidelines can be given</t>
  </si>
  <si>
    <t xml:space="preserve">[Rule(s)]
・Education and training on responding to information security incidents/accidents shall be provided by distributing/posting educational materials, e-Learning, or group education, etc.
[Applies to]
・Executives, employees, outside employees (including temporary employees, etc.)
[Frequency]
・Whenever a new employee joins the company and once or more per year
</t>
    <phoneticPr fontId="5"/>
  </si>
  <si>
    <t>[Examples of education/training]
・The following education is implemented when new employees, mid-career hires, outside employees, etc., join the company
・Education via e-Learning
・Viewing of training videos
・Distribution or posting of education materials
・Explanations regarding definitions of confidentiality classifications and the handling thereof via manuals, etc.
・Response training (including tabletop exercises) is implemented for conceivable accident scenarios
[Examples of frequencies]
・When new employees, mid-career hires, outside employees join the company
・Education via e-Learning once per year
・Notifications requesting employees to review any updates to educational materials/manuals, etc., are sent once per year
・Training for accident responses via an emergency framework (CSIRT) is provided once per year</t>
    <phoneticPr fontId="5"/>
  </si>
  <si>
    <t>[Rule(s)]
・Education and training on responding to information security incidents/accidents across organizations shall be provided by distributing/posting educational materials, e-Learning, or group education, etc.
[Applies to]
・Security-related departments
[Frequency]
・Once or more per year</t>
    <phoneticPr fontId="5"/>
  </si>
  <si>
    <t>[Education/training examples]
・Case studies for internal information security-related departments
・Participating in training sponsored by the Ministry of Internal Affairs and Communications
・Participating in workshops sponsored by the Nippon CSIRT Association (NCA)
・Conducting incident training with the cooperation of suppliers and in-house related departments
[Example frequencies]
・Case studies for internal information security-related departments conducted once a year
・Emergency system (CSIRT) accident response training once a year
・Participating in externally sponsored training once or more a year</t>
  </si>
  <si>
    <t>[Frequency]
・Before/after education and training, or once or more per year</t>
    <phoneticPr fontId="5"/>
  </si>
  <si>
    <t>[Examples of frequencies]
・Reviews of company regulations and information security guidelines are conducted once per year, with reviews of education/training content being performed as necessary
・Content is reviewed annually before and after education</t>
  </si>
  <si>
    <t xml:space="preserve">[Rule(s)]
・Must be able to identify important suppliers
・Must be able to identify the flow of goods and data
・An overview of transactions shall be illustrated and shared with the supplier
[Applies to]
・Suppliers with which business occurs
</t>
    <phoneticPr fontId="5"/>
  </si>
  <si>
    <t>[Examples of identifying important suppliers]
・Identifying important suppliers in the field of software development
・Having an understanding of suppliers for each business unit and making a list of the information
[Example of identifying the flow of goods and data]
・Preparing a data flow chart that includes contractors
[Examples of illustrations of transaction overviews]
・Preparing a data flow chart that includes contractors
・Managing the latest data regarding cloud usage</t>
    <phoneticPr fontId="5"/>
  </si>
  <si>
    <t>[Rule(s)]
Grasp the state of countermeasures of business partners by referring to the following examples:
・Create a checklist and receive answers from business partners
・Visit business partners and carry out inspections
[Target companies]
-Subsidiaries, suppliers, etc., that provide and share important confidential information of the company
Example: Companies that share "top secret" confidential information
[Frequency]
-Once or more per year</t>
    <phoneticPr fontId="5"/>
  </si>
  <si>
    <t>[Examples of grasping the state of countermeasures]
・Understanding the results of JAMA guidelines
・Check the storage status of confidential information on site once a year
・Have business partners that handle important confidential information regularly report on security status as part of the quality requirements and have contracts for on-site inspections if in doubt
・Carry out outsourced audits for information group companies</t>
    <phoneticPr fontId="5"/>
  </si>
  <si>
    <t>[Rule(s)]
・A checklist for confidential information, access rights, etc., to be collected shall be created
・Use the checklist at the end of a contract to collect confidential information, access rights, etc.
・Confirm that collection or disposal has been carried out without omission, and make corrections as necessary
[Target companies]
-Subsidiaries, suppliers, etc., that provide and share confidential information
[Frequency]
-Once or more per year</t>
    <phoneticPr fontId="5"/>
  </si>
  <si>
    <t>[Examples of confidential information and access rights to be collected]
-Printed materials, storage media
-PCs, smart devices
-Accounts, tokens, access keys
[Example checklist items]
Supplier name
Information name
Location where information is stored
Whether access rights are set
Information collection date
Authority deletion date
[Example of how to make a request to a supplier for collection/disposal]
・Confidential information and access rights are collected or disposed of with suppliers based on "parts transaction contracts," etc., and with business partners based on non-disclosure agreements
[Example methods for confirming collection/disposal]
・At the end of a contract, a data disposal certificate is required
・Access rights are deleted at the end of a contract (applications and approvals)</t>
  </si>
  <si>
    <t>[Rule(s)]
・Methods of handling confidential information shall be exchanged before starting business
[Applies to]
・Companies that share confidential information</t>
    <phoneticPr fontId="5"/>
  </si>
  <si>
    <t>[Examples of exchanges]
・A non-disclosure agreement is entered if confidential information is to be handled
・Exchanges made include the clarification of officers, personnel management (non-disclosure rules), physical control measures, technical measures, handling of subcontracting, and methods of handling confidential information upon completion of business</t>
  </si>
  <si>
    <t>[Practical examples of confirmation and revision]
・During contract renewal, both parties confirm the content of the contract, and if details have been updated, revisions are made under agreement
・The details of non-disclosure agreements (NDA) are reviewed annually by the compliance department and a report is made to the Compliance Committee so that it is managed at the corporate management level</t>
  </si>
  <si>
    <t>[Rule(s)]
・When sharing confidential information, the roles and responsibilities of each company when an information security incident/accident occurs shall be documented</t>
    <phoneticPr fontId="5"/>
  </si>
  <si>
    <t>[Examples of roles and responsibilities in each company]
・Business contracts contain details regarding reporting to outsourcers in the event of an accident and responsibility for cooperation in responding to accidents, etc.
・Information on contact persons in the event of an accident is exchanged</t>
    <phoneticPr fontId="5"/>
  </si>
  <si>
    <t>[Practical examples of confirmation and revision]
・During contract renewal, both parties confirm the roles and responsibilities described in the contract, and if details have been updated, the contract is revised
・For information system development and operation contracts, system diagrams are revised when the system is changed
・The risk department promotes examination of points of demarcation regarding responsibility and checking the status of contracts, and the auditing department audits the promotion status of the risk department</t>
    <phoneticPr fontId="5"/>
  </si>
  <si>
    <t>[Rule(s)]
・The history of handling other company's important confidential information in-house shall be recorded and stored
・Confirm that recording and storage is done appropriately, and make corrections as necessary
[Frequency of recording, checking storage status, correcting]
-Once or more per year</t>
    <phoneticPr fontId="5"/>
  </si>
  <si>
    <t>[Example handling status confirmation methods]
・Rules are stipulated for recording and storing handing history (disclosure between departments, subcontracting, etc.)
・Access rights are set to indicate that the information is stored in a location that can only be accessed by authorized individuals
・Regardless of whose information it is, it is handled in accordance with the handling rules based on confidentiality classifications
・For the handling of other company's drawings, common rules have been established and are operated under for technical departments
・In accordance with non-disclosure agreements, thorough handling in accordance with confidentiality management standards is confirmed through confidentiality management inspections, etc.</t>
  </si>
  <si>
    <t>[Rule(s)]
・Management rules shall be defined to include the following:
・An application/approval system shall be used for issuing, changing, and revoking access rights
・Granted room entry permissions and access rights shall be limited to the scope necessary
・Methods of taking inventory for room entry rights and access rights shall be defined
・Applications and ledgers for granted room entry permissions and access rights shall be managed
[Applies to]
・Systems used for business operations and user IDs for logging onto computers
・Locations or rooms in which considerations for confidentiality are required</t>
    <phoneticPr fontId="5"/>
  </si>
  <si>
    <t>[Examples of management rules]
・Procedures for granting, changing and revoking access rights are described in administrative procedures for personnel changes
・Locations where confidential documents in print form are stored and rules regarding their locking are defined in management rules
・Inventory is taken once per year and the procedures thereof are defined</t>
  </si>
  <si>
    <t>[Rule(s)]
・For systems handling important information, clarify the conditions for granting access rights
・Setting of access rights should be carried out under strict management by clarifying the requirements and settings for the system administrator. 
・Systems handling important information should have an environment in which authority is not concentrated on individuals, such as by separating the authority of those using information and system administrators. 
・Monitor the operation/usage state for systems handling important information.</t>
    <phoneticPr fontId="5"/>
  </si>
  <si>
    <t>[Example management rules]
・Access to systems handling important information is granted only to employees meeting certain criteria
・Important authority changes cannot be carried out by a single individual
(There is a division between applicants, approvers, and workers)
・The Operations Department monitors access logs to important information by the development department
・Access to important information by the Operations Department is monitored by security personnel
・Security personnel have a system (development department authority) that does not allow direct access to important information</t>
    <phoneticPr fontId="5"/>
  </si>
  <si>
    <t>[Rule(s)]
・Inspections of the compliance status of the management rules defined in No. 49 shall be performed</t>
    <phoneticPr fontId="5"/>
  </si>
  <si>
    <t>[Examples of inspections]
・A checklist for confirming the compliance status of management rules is created, inspections are performed once per year using that checklist, and corrective actions are taken in the event irregularities or violations are found
・Records of applications, approvals and settings are checked to inspect whether management rules are being followed
・Access rights settings are checked and modified when periodic personnel changes occur</t>
  </si>
  <si>
    <t>[Rule(s)]
・In accordance with the rules defined in No. 49, an inventory of access rights shall be taken regularly or as necessary</t>
    <phoneticPr fontId="5"/>
  </si>
  <si>
    <t>[Example of taking inventory]
・Room entry rights and system access rights shall be inspected once per year and modifications made if access right setting irregularities are found</t>
  </si>
  <si>
    <t>[Rule(s)]
・Logs are kept for an appropriate period so that matters required by laws and regulations can be met. 
・To protect logs from threats, access restrictions, etc., are applied to the items and systems that store logs</t>
    <phoneticPr fontId="5"/>
  </si>
  <si>
    <t>[Example targets for acquisition]
・Targets for log storage include information acquisition, processing, and transmission systems
[Secure storage example]
・Access logs are not stored in-house, and services meeting non-disclosure/confidentiality agreements and external service security requirements are used
[Access control example]
・In order to protect important logs from the threat of cyberattacks, logs are controlled so that they cannot be deleted or falsified
[Examples of compliance with laws and regulations]
・In order to protect important logs from the threat of cyberattacks, logs are controlled so that they cannot be deleted or falsified
・Logs are stored in a state where they can be provided in response to requests from auditing organizations, law enforcement agencies, etc.</t>
  </si>
  <si>
    <t>[Rule(s)]
・Management rules shall be defined to include the following:
・Identification of confidentiality
・Determinations of levels for confidentiality classifications and their application
・Classification-based handling methods
・Handling area classifications and restrictions
[Applies to]
・Information assets (information)</t>
    <phoneticPr fontId="5"/>
  </si>
  <si>
    <t xml:space="preserve">[Examples of management rules]
・Both electronic and paper-based media are subject to management
・A stamp is applied clearly indicating that confidential documents are confidential
・Implementation of document risk assessments
・A document ledger is established
・Regulations clearly state the following:
・Confidential information to be managed, confidential information, information classification, type of confidential information, handling of confidential information, management responsibilities of departments that handle confidential information
・Confidential management classifications are defined and rules are defined in list format
・Management rules are clearly specified in regulations for information based on confidentiality classification
</t>
  </si>
  <si>
    <t>[Rule(s)]
・The details of management rules are checked and improved as necessary
[Frequency]
-Once or more per year</t>
    <phoneticPr fontId="5"/>
  </si>
  <si>
    <t>[Examples of review]
・The content of regulations is checked once a year and revised as necessary.</t>
    <phoneticPr fontId="5"/>
  </si>
  <si>
    <t>[Rule(s)]
・This list shall include the target information, administrator name, department name, storage location, storage period, persons disclosed to, contact persons, etc.
[Target information]
・Information assets applicable to a high level of confidentiality among the confidentiality classifications defined in No. 54</t>
    <phoneticPr fontId="5"/>
  </si>
  <si>
    <t>[Examples of list creation]
・Lists of information assets with high confidentiality classifications are created by each department that manages information
・Each department created a list of information assets and reviews it once per year
・Lists are created using a dedicated format</t>
  </si>
  <si>
    <t>[Rule(s)]
・The details of the list are checked and corrected as necessary
[Frequency]
-Once or more per year</t>
    <phoneticPr fontId="5"/>
  </si>
  <si>
    <t>[Examples of review]
・The content of the list is checked once a year and revised as necessary.</t>
  </si>
  <si>
    <t>[Rule(s)]
・Inspections of the compliance status of the management rules defined in No. 54 shall be performed and corrective actions taken in the event irregularities or violations are found
[Frequency]
・Once or more per year</t>
    <phoneticPr fontId="5"/>
  </si>
  <si>
    <t xml:space="preserve">[Examples of inspections]
・A checklist for confirming the compliance status of management rules is created
</t>
  </si>
  <si>
    <t>[Rule(s)]
・Management rules shall be defined that include equipment/device adoption, installation, network connections, application of security patches, etc.</t>
    <phoneticPr fontId="5"/>
  </si>
  <si>
    <t>[Examples of security patch application rules]
・Vulnerability patches are automatically applied using terminal management tools
・Vulnerable IT equipment/devices are regularly identified using an asset management system
・For servers, applied within one month after the release of a patch
・MS monthly patches are applied after about a week if there are no problems in testing
[Example rules for software]
・Standard software is decided upon, and there is a permission system for other software</t>
    <phoneticPr fontId="5"/>
  </si>
  <si>
    <t>[Rule(s)]
・A list of information for IT equipment/devices, OS and software shall be created that includes version information, administrators, administrating departments, locations installed, etc.</t>
    <phoneticPr fontId="5"/>
  </si>
  <si>
    <t>[Examples of management items]
・Equipment/device management number, equipment/device name, IP address, location installed, user name, contact person, software version information
-Servers, NW equipment, printers, video conferencing systems
Management number, hardware name, IP address, host name, installation location, administrator (department name, name, etc.)
-Company-supplied client PCs and smart devices
Management number, hardware name, IP address, host name, usage start date, user (department name, name, etc.)
-Software
Management number, software name, version, name of installation host, contact information (department name, name, etc.)
[List example]
・IT assets are registered and managed in the IT asset management database</t>
    <phoneticPr fontId="5"/>
  </si>
  <si>
    <t>[Examples of review]
・The content of the list is checked once a year and revised as necessary</t>
    <phoneticPr fontId="5"/>
  </si>
  <si>
    <t>[Rule(s)]
・Management shall be performed in accordance with management rules defined in No. 59. Corrective actions shall be taken in the event irregularities or violations are found
[Frequency]
・Once or more per year</t>
    <phoneticPr fontId="5"/>
  </si>
  <si>
    <t>[Examples of management]
・Checks to confirm that management is being performed in accordance with management rules are performed once per year and corrective actions taken for any irregularities that are discovered
・Based on the information automatically collected every week, OS patch application status and inappropriate software are investigated and instructions are given for corrections. 
・Patch application status is checked every week and any omissions are dealt with.</t>
    <phoneticPr fontId="5"/>
  </si>
  <si>
    <t xml:space="preserve">[Rule(s)]
Regularly check that devices and installed software are genuine by using serial numbers and hash values according to importance
[Frequency]
・Once or more per year (when taking inventory of assets, etc.)
</t>
    <phoneticPr fontId="5"/>
  </si>
  <si>
    <t>[Examples of confirming if software is genuine]
・Check for suspicious behavior after falsification through behavior detection using EDR (Endpoint Detection and Response)
・PCs distributed in-house are managed using an asset management ledger, and inventory is taken once or more per year. 
・Users of company-loaned PCs are not given administrative rights, and software is installed by a specified administrator. Additionally, a management ledger is created for installed software, and checks are made once or more a year to ensure there is sufficient licensing.</t>
  </si>
  <si>
    <t>[Examples of apps that should be restricted]
-Apps tied to information leaks
-Apps with serious vulnerabilities
-Apps suspected of being malware/spyware
[Restrictions on unauthorized installation]
・Control of installable applications is handled by terminal management software, and the definition list is checked regularly
・General users are not given administrative rights and installation is restricted
・There is an application system for the installation of apps
・Rules prohibit the unauthorized installation of applications in the management department</t>
    <phoneticPr fontId="5"/>
  </si>
  <si>
    <t xml:space="preserve">[Rule(s)]
・When disposing of information assets (equipment) (including at the end of a lease), delete the data so that it cannot be restored
・Keep a record of having erased the storage area of information assets (equipment) or a vendor disposal certificate
*Disc formats are not possible as data may be recovered
[Applies to]
-Servers, company-supplied client PCs, smart devices, external storage media
</t>
    <phoneticPr fontId="5"/>
  </si>
  <si>
    <t>[Examples of erasure]
・Physical destruction
・Using a dedicated erasure tool
・Data erasure using an external service, receiving confirmation from a disposal certificate, etc., or auditing operating status</t>
  </si>
  <si>
    <t>[Rule(s)]
・The impact on operations when an information security incident/accident occurs to the target information asset shall be understood in terms of scope of impact and frequency of occurrence
[Applies to]
・Information assets identified in No. 56
[Viewpoints]
-External threats
-Company vulnerabilities
*Consider threats and vulnerabilities caused by business partners as necessary
-Value of information assets
[Methods]
-Determine the target information and information systems
-Establish evaluation rules for each viewpoint and risk level rules that take those into consideration
-For each piece of information and information system, determine the risk level from the evaluation from each viewpoint
[Frequency]
・When reviewing important information assets or once or more per year</t>
    <phoneticPr fontId="5"/>
  </si>
  <si>
    <t>[Examples of methods for understanding impact on operations]
・Performing risk assessments
[Examples of frequencies]
・When systems are updated
・When business processes are changed
・When systems are changed</t>
  </si>
  <si>
    <t>[Rule(s)]
・Security development standards shall be established for information systems
・Check that development is proceeding in accordance with development standards
・Regularly review the content of the development standards
[Frequency of review]
・Once a year</t>
    <phoneticPr fontId="5"/>
  </si>
  <si>
    <t>[Examples of development standards]
・Establishing rules for each development process (planning, design, development, testing, migration)
・Establishing operation and maintenance rules in addition to development
・Set gates for each development process to check compliance status
・Check the compliance status of operation and maintenance once a year</t>
  </si>
  <si>
    <t>[Rule(s)]
・Methods of measures for the impact on operations understood in No. 66 and plans thereof shall be formulated and reported/shared
・Any instructions received from executives when reporting shall be shared with relevant departments
[Applies to]
・Chief Information Security Officer, related departments
[Frequency]
-Once or more per year</t>
    <phoneticPr fontId="5"/>
  </si>
  <si>
    <t>[Examples of measure methods]
・If personal information is leaked, management and employees/departments that handle personal information will be notified regarding the necessity to notify authorities (Personal Information Protection Commission)
・A security council is set up that includes management, obtaining plan reports and response approvals</t>
    <phoneticPr fontId="5"/>
  </si>
  <si>
    <t>[Rule(s)]
・In addition to appropriately implementing the measures and plans created in No. 68, it shall be confirmed that any impact to operations was reduced, and corrective actions taken for any irregularities that are discovered
[Applies to]
・Impact to information asset operations
[Frequency]
・Once or more per year</t>
    <phoneticPr fontId="5"/>
  </si>
  <si>
    <t>[Examples of confirmation]
・Records of responses for leakages of personal information examined to verify whether notifications to authorities and reporting to relevant executives were performed in accordance with previously established measure methods
・A management table for information security incidents/accidents is created, and the implementation status and results of plans are regularly checked</t>
  </si>
  <si>
    <t>[Rule(s)]
・This list shall include information assets exchanged/used during transactions, as well as how they are handled, and mutually understood by the business partner
[Applies to]
・Business partners with which important information assets (such as the highly confidential information assets defined in No. 54) are shared
[Frequency]
・When starting business transactions or when changes are made to information exchanged and methods used</t>
    <phoneticPr fontId="5"/>
  </si>
  <si>
    <t xml:space="preserve">[Examples of list creation]
・The information exchanged with each business partner and the methods used are included
[Examples of handing methods]
・Rules for handing confidential information are defined in contracts signed with business partners with which important information is exchanged
・When providing confidential information to business partners, a password is applied to any PowerPoint or Excel files, etc., used for that purpose
</t>
  </si>
  <si>
    <t>[Rule(s)]
・A list shall be made of the security requirements for procuring equipment
・Security requirements can be easily confirmed when procuring equipment
[Applies to]
[Equipment]
・IT equipment connected to the internal network
[Communication]
・Executives, employees, outside employees (including temporary employees, etc.)
[Frequency]
・Information shall be communicated within the organization regularly and whenever the security requirements for procuring equipment are revised</t>
    <phoneticPr fontId="5"/>
  </si>
  <si>
    <t>[Example security requirements]
・Communication and data storage equipment are defined as "important equipment," and the purchase of "important equipment" is managed by each Senior Manager, who is the information security manager in the approval of the purchase
・The procurement department monitors the purchase of "important equipment"
・Data disposal certificates are requested for equipment disposal
[Example security requirement implementation check]
・When applying for equipment connected to the company network, implementation of the requirements is checked</t>
  </si>
  <si>
    <t>[Rule(s)]
・Security requirements are clearly stated in the purchase contract, etc.
・When procuring equipment, security requirements are evaluated and the results are stored
・There are regular checks confirming the storage of check results
[Applies to]
IT equipment connected to the company network
[Frequency of checking storage status]
Once or more per year</t>
    <phoneticPr fontId="5"/>
  </si>
  <si>
    <t>[Example of how to incorporate security requirements into purchase contracts]
・Necessary security requirement check items for devices connected to the company network are described in advance in the purchase contract
[Example implementation evaluations for security requirement items]
・Necessary security requirement check items for devices connected to the company network are described in advance in the purchase contract and checked at the time of procurement
・Communication and data storage equipment are selected and judged by appointed security personnel as important equipment
・Understanding real-time compliance with PC/server security requirements</t>
  </si>
  <si>
    <t xml:space="preserve">[Standard]
・Network diagrams shall be created
[Scope]
-Networks where the company's own IT equipment/devices exists
[Frequency of review]
-Once or more per year
&lt;Addition&gt;
[Standard]
・Data flow diagrams shall be created
[Scope]
-Data within the company exchanged over the network between affiliated organizations
[Standard]
・Communication with affiliated organizations shall be monitored
[Scope]
-Data exchanged on the network between affiliated organizations
[Frequency]
-Always
</t>
    <phoneticPr fontId="5"/>
  </si>
  <si>
    <t xml:space="preserve">[Examples of network diagrams]
・Diagrams of networks between groups
・Diagrams of networks between bases
・Intra-office network configuration diagrams
[Examples of data flow diagram descriptions]
・Systems using inter-organizational networks
・Type, direction, etc., for data to be sent and received
[Examples of communication monitoring]
・Monitoring suspicious access between affiliated organizations with Unified Threat Management (UTM), etc.
・Monitoring traffic status (operation monitoring, performance monitoring)
・Monitoring communication between affiliated organizations on the Internet with IDS, etc.
</t>
  </si>
  <si>
    <t>[Examples of review]
・The contents are checked once a year and revised as necessary</t>
  </si>
  <si>
    <t>[Rule(s)]
・Usage rules shall be defined to include the following:
・Non-disclosure agreements are entered into with entities that connect with external information systems
・Security requirements for using external information systems are defined
・Service details are checked to conform that security requirements for using external information systems are met and evidence of the approval thereof is saved</t>
    <phoneticPr fontId="5"/>
  </si>
  <si>
    <t>[Examples of usage rules]
・If using external services that handle confidential company information, such as accounting information, the information security specifications of that service are confirmed before usage
・In-house rules stipulate that business partners must enter into a basic business contract that includes provisions related to non-disclosure before business transactions are started
・The selection and contracting of contractors is managed based on company-wide standards in the form of “Information System Management Regulations” (Items included in regulations: Non-disclosure agreement, information security requirements, SLA, BCP support)
・In-house rules regarding the use of cloud services clearly state restrictions and a series of procedures up to the start of use
・When using a cloud service, there is an application system</t>
    <phoneticPr fontId="5"/>
  </si>
  <si>
    <t>[Rule(s)]
・A list of external information systems shall be created</t>
    <phoneticPr fontId="5"/>
  </si>
  <si>
    <t>[Examples of listed items]
・Contract signatures, contractors, contract date, contract end date and managing department are listed as management items
[Examples of creation]
・Creating a ledger on a spreadsheet and storing it as data
・Storing a list of systems used on a usage application system for external systems
・Creating a list of cloud services/EDI used</t>
  </si>
  <si>
    <t>[Rule(s)]
・In addition to regularly taking inventory, new external information systems shall be added to the list and those for which usage has stopped removed from the list
[Frequency]
・Once or more per year and whenever use of new system starts or use of a system stops</t>
    <phoneticPr fontId="5"/>
  </si>
  <si>
    <t>[Examples of methods of taking inventory]
・In-house rules require reporting whenever usage is started
・The usage statuses of external systems included in the list are confirmed by the administrator once per year
・Internet communication logs are checked to confirm whether external information systems for which applications were not submitted are being used
・Taking of inventory based on information registered to the usage application system for external systems</t>
  </si>
  <si>
    <t xml:space="preserve">Connection rules for equipment/devices such as computers and servers:
[Rule(s)]
・Rules regarding connections to internal networks shall be defined
[Applies to]
・All equipment/devices that connect directly to in-house networks
・Including standard company equipment/devices and equipment/devices brought in from the outside
Additional rules for connecting from external to internal networks:
[Rule(s)]
・Rules for using remote access shall be defined
[Applies to]
・All equipment/devices that connect to internal networks from outside the company via public internet or leased lines
</t>
    <phoneticPr fontId="5"/>
  </si>
  <si>
    <r>
      <t xml:space="preserve">[Examples of connection rules for equipment/devices such as computers and servers]
</t>
    </r>
    <r>
      <rPr>
        <sz val="11"/>
        <rFont val="ＭＳ Ｐ明朝"/>
        <family val="1"/>
        <charset val="128"/>
      </rPr>
      <t>・An application/approval system shall be used for connections to internal networks
・Measures to prevent malware infections shall be implemented on computers and servers that connect to internal networks
・Approval shall be obtained when any changes are made to the contents of the application, and reapplying is required
・Only company IT equipment/devices or IT equipment/devices to which the specified security measures have been applied can connect to internal networks
・Connection by private devices is not permitted
・Connected equipment is managed using a ledger
・Only company-provided communication methods are used (personal Wi-Fi routers or tethering not permitted)
・Although, in principle, visitors will not be able to connect to internal networks using their devices, when it is necessary for them to connect to internal networks for the purpose of performance maintenance operations, etc., they will be allowed to do so providing all security requirements are implemented
[Examples of additional rules for connecting from external to internal networks]
・Remote access mechanisms and users are managed
・An application system is used for remote connections from outside the company and is only possible used permitted IDs
・Personal devices cannot be used to access internal networks from outside the company, connection of personal devices is prohibited
・Remote access is possible only by using a VPN</t>
    </r>
    <phoneticPr fontId="5"/>
  </si>
  <si>
    <t>[Rule(s)]
・A system shall be introduced to detect and block connections other than those from authorized devices
[Applies to]
・Devices connecting to the company network</t>
    <phoneticPr fontId="5"/>
  </si>
  <si>
    <t>[Example detection/blocking systems]
・The IP and MAC addresses of PCs that are allowed to connect are registered in the system, and connections are refused for unauthorized addresses
・When connecting to the company network, only PCs which have a valid certificate installed are allowed to connect</t>
  </si>
  <si>
    <t>[Rule(s)]
・It must be possible to detect the unauthorized removal of information by analyzing logs related to information
・It must be possible to be alerted in the event of unauthorized removal of information</t>
    <phoneticPr fontId="5"/>
  </si>
  <si>
    <t>[System example]
・A User Behavior Analytics (UBA) system has been introduced to allow for alert notifications</t>
  </si>
  <si>
    <t>[Rule(s)]
・Rules shall be established and communicated within the company regarding conditions for confidential information and IT equipment/devices used in remote work
・Confirm compliance with rules and make corrections as necessary
[Targets for communication]
-All employees, temporary employees, and seconded employees working remotely
[Timing for communication]
-Before the start of remote work
[Content of rules]
-IT equipment/devices that are permitted to be used in remote work
*Including application and approval methods as necessary
-Confidentiality classifications and types of files that can be downloaded to personally owned terminals
[Frequency for checking the content of rules and compliance status]
-Once or more per year</t>
    <phoneticPr fontId="5"/>
  </si>
  <si>
    <t>[Example rules]
・For IT equipment/devices being used for remote work (personal devices), an application/approval system is in place, including confirming the state of security measures and letters of commitment, and corrections are made as necessary
・The downloading, printing, etc., of confidential information is prohibited (through systems or ensuring employees are thoroughly informed)
・Employees are thoroughly informed of precautions when working remotely, enlightenment is carried out through e-Learning, etc.
・Remote work is limited to company-owned equipment (personal devices are prohibited)
[Examples of review]
・The content of rules is checked once a year and revised as necessary.</t>
    <phoneticPr fontId="5"/>
  </si>
  <si>
    <t>[Rule(s)]
・Rules shall be established and communicated within the company regarding working remotely
・Confirm the details of rules and compliance status, and make corrections as necessary
[Targets for communication]
-All employees, temporary employees, and seconded employees working remotely
[Timing for communication]
-Before the start of remote work
[Frequency of checking and correcting the content of rules and compliance status]
-Once or more per year</t>
    <phoneticPr fontId="5"/>
  </si>
  <si>
    <t>[Example rules]
・Employees are not allowed to talk about business information or show their PC screens and materials to anyone other than related parties
・An environment free from peeping and sound leakage shall be ensured
・Video and audio recording shall be in accordance with company rules
・IDs and passwords shall be managed so that they are not visible to others
・Organizers confirm attendees at important meetings
・IT equipment/devices used in remote work shall be stored in a safe location
・Screens will be locked or computers shut down when stepping away from the desk
・Equipment will always be carried changing locations
・Rules for working remotely are communicated within the company and corrections are made as necessary
[Examples of review]
・The content of rules are checked once a year and revised as necessary.</t>
  </si>
  <si>
    <t>[Rule(s)]
・Persons with access to areas where equipment such as servers are installed shall be defined</t>
    <phoneticPr fontId="5"/>
  </si>
  <si>
    <t>[Examples of persons with access]
・Employees who have received approval from the administrator in advance
・Officers and employees responsible for in-house system operation/maintenance, maintenance vendors
・When entering/exiting, a ledger must be used to record entry/exit times of persons who enter such areas, approval is to be obtained from company officers on each such occasion, and a company employee with access must be present</t>
  </si>
  <si>
    <t>[Rule(s)]
・Areas where equipment such as servers are installed shall be locked
・If servers are installed in an area where locking is not possible, servers shall instead be installed on a dedicated rack that is then locked
・An administrator responsible for locking shall be designated</t>
    <phoneticPr fontId="5"/>
  </si>
  <si>
    <t>[Examples of locking]
・A physical lock is used for locking that must be opened by the administrator each time access is necessary
・Security cards are used for locking, with the management of rights performed by the administrator
・Passwords are used for locking that must be entered by the administrator each time access is necessary
・Biometric information is used for locking, with unlocking performed using the biometric information of those entering
・If a server is installed in an area that cannot be locked, the server is placed in a dedicated rack that is itself locked</t>
    <phoneticPr fontId="5"/>
  </si>
  <si>
    <t>[Rule(s)]
・Records for entry into/exit from areas where equipment such as servers are installed shall be obtained and stored
[Items to be recorded]
-Entry/exit date and time
-Name of the individual (name, affiliation, contact information, etc.)
-Reason for entering
-Approved by
[Storage period]
・Six months</t>
    <phoneticPr fontId="5"/>
  </si>
  <si>
    <t>[Example entry/exit records]
・A record is made in a ledger whenever someone enters/exits, and that ledger is stored
・A system automatically acquires entry/exit records</t>
  </si>
  <si>
    <t xml:space="preserve">[Rule(s)]
・Items brought in/taken out are checked when entering or leaving
・The behavior of visitors is monitored
</t>
    <phoneticPr fontId="5"/>
  </si>
  <si>
    <t>[Examples of monitoring]
・Items brought in/taken out are listed in the ledger
・When entering, personal bags are placed in a locker and a transparent bag is used
・The administrator is notified when admission authentication errors continue
・It is mandatory to have someone present with permission to enter in advance
・Surveillance cameras are installed</t>
  </si>
  <si>
    <t>[Rule(s)]
・Rules regarding entering and exiting the company shall be defined
・Entry/exit rules shall be communicated within the company
・Confirm the details of entry/exit rules and compliance status, revising and re-informing employees as necessary
[Targets for communication]
-All personnel entering/exiting the company
[Content of entry/exit rules]
-Areas with restricted entry are defined
-Application and approval when entering/exiting
-Identity confirmation measures when entering/exiting (wearing employee ID cards, entry permits, etc.)
-Rules for issuing entry permits and gate passes
[Frequency of checking and correcting the content of entry/exit rules and compliance status]
-Once or more per year</t>
    <phoneticPr fontId="5"/>
  </si>
  <si>
    <t>[Example rules]
・Offices, meeting rooms, and locations with confidential information are areas with restricted access
・Applications must be made when entering areas other than permitted areas
・Employee IDs and entry permits should be worn and visible
・Visitors sign in at reception when entering, and are given an entry permit
・Entry/exit rules are communicated within the company, revised and re-communicated as necessary</t>
  </si>
  <si>
    <t>[Rule(s)]
・Entry into and exit from important areas and rooms shall be restricted
・Entry/exit records for important areas and rooms shall be obtained and stored
[Items to be recorded]
-Entry/exit date and time
-Name of the individual (name, affiliation, contact information, etc.)
-Reason for entering
-Approved by
[Record storage period]
-Six months or more</t>
    <phoneticPr fontId="5"/>
  </si>
  <si>
    <t>[Example access restrictions]
・Only authorized employees can enter research and design areas, management areas
[Example entry/exit records]
・A record is made in a ledger whenever someone enters/exits
・A system automatically acquires entry/exit records</t>
  </si>
  <si>
    <t>[Rule(s)]
・Unauthorized intrusions and suspicious behavior shall be monitored for important locations in the company
・Confirm that monitoring is functioning normally and make corrections as necessary
[Frequency of confirming and correcting monitoring status]
-Once or more every six months</t>
    <phoneticPr fontId="5"/>
  </si>
  <si>
    <t>[Examples of monitoring]
・Items brought in/taken out are listed in the ledger
・The administrator is notified when admission authentication errors continue
・It is mandatory to have someone present with permission to enter in advance
・Surveillance cameras are installed and functionality is checked regularly</t>
  </si>
  <si>
    <t>[Rule(s)]
・Rules for carrying items into the company shall be defined
・Check the content of carry-in rules and compliance status, and make corrections as necessary
[Applies to]
-Employees, temporary employees, seconded employees, and individuals from outside the company
[Target items]
-Computers, tablets, smart devices, cameras, external storage media
*If there are other recordable items, judgments should be made by each company
[Content of carry-in rules]
-Areas and items subject to carry-in restrictions
-Application and approval methods for carrying items into the company
-Storage and control methods for carry-in records (retention period: six months)
[Frequency of checking and correcting the content of carry-in rules and compliance status]
-Once or more per year</t>
    <phoneticPr fontId="5"/>
  </si>
  <si>
    <t>[Example rules]
・Bringing cameras, external storage media, and audio recording devices into research and design areas is prohibited
・When bringing in prohibited items, approval from the area manager is obtained through application
・Items brought in are recorded in a management ledger, which is stored for six months
・Rules regarding bringing items into the company are communicated within the organization and regularly reviewed</t>
  </si>
  <si>
    <t>[Rule(s)]
・Rules for carrying items out of the company shall be defined
・Check the content of carry-out rules and compliance status, and make corrections as necessary
[Applies to]
・Employees, temporary employees, seconded employees, and individuals from outside the company
[Target items]
-Computers, tablets, smart devices, cameras, external storage media, printed materials (confidential documents such as diagrams)
*Other necessary items should be judged by each company
[Content of carry-out rules]
-Application and approval methods for carrying items out of the company
-Storage and control methods for carry-out records (retention period: six months)
[Frequency of checking and correcting the content of carry-out rules and compliance status]
-Once or more per year</t>
    <phoneticPr fontId="5"/>
  </si>
  <si>
    <t>[Example rules]
・When taking items out of the company, approval of the manager is to be obtained
・Items taken out are recorded in a management ledger, which is stored for six months
・Rules regarding taking items out of the company are communicated within the organization and regularly reviewed</t>
  </si>
  <si>
    <t>[Rule(s)]
・Measures shall be taken to raise awareness of carry-in/carry-out rules
[Implementation frequency]
・Once or more every six months</t>
    <phoneticPr fontId="5"/>
  </si>
  <si>
    <t>[Example measures]
・Education on rules is carried out every six months
・Carry-out inspections are implemented every six months</t>
  </si>
  <si>
    <t>[Rule(s)]
・Rules regarding photography within the company shall be defined
・Confirm the details of photography rules and compliance status, and make corrections as necessary 
[Content of photography rules]
-Items and areas subject to photography restrictions
-Application and approval procedures for photography
-Storage of photography applications, action records (retention period: six months)
*Areas with no restrictions on photography can also be set up
(Example: Areas for meeting with individuals from outside the company)
[Frequency of checking and correcting the content of photography rules and compliance status]
-Once or more per year</t>
    <phoneticPr fontId="5"/>
  </si>
  <si>
    <t>[Example rules]
・Photography is restricted in research and design areas
・When photographing, apply with the area manager using an application form at least one week in advance and obtain approval
・When photographing, the area manager must be present
・Photography application forms are stored for six months</t>
    <phoneticPr fontId="5"/>
  </si>
  <si>
    <t>[Rule(s)]
・Rules regarding audio recording shall be defined
・Confirm the details of audio recording rules and compliance status, and make corrections as necessary
[Content of audio recording rules]
-Definitions of meetings (including face-to-face and remote) and areas where audio recording is restricted
-Application and approval methods for audio recording
*It is also possible to make distinctions regarding the need for applications and approval based on meeting type and area
[Frequency of checking and correcting the content of recording rules and compliance status]
-Once or more per year</t>
    <phoneticPr fontId="5"/>
  </si>
  <si>
    <t>[Example rules]
・Recording on floors other than meeting rooms is prohibited
・Recording in Management Meetings is prohibited
・Meetings to be recorded require the consent of participants in advance
・Recorded data is deleted within three days
・Rules regarding audio recording are communicated within the organization and regularly reviewed</t>
  </si>
  <si>
    <t>[Rule(s)]
・Measures shall be taken against information leakage due to eavesdropping
[Implementation frequency]
-Once or more per year</t>
    <phoneticPr fontId="5"/>
  </si>
  <si>
    <t>[Example measures]
・Presence/non-presence inspections are carried out for listening devices in the boardroom
・Once a year, a listening device detector is used for presence/non-presence inspections
・Once a year, presence/non-presence inspections are carried out for listening devices by external vendors</t>
  </si>
  <si>
    <t>[Rule(s)]
・Standard PC configurations (software and version) and settings shall be defined
・There is an approval system for changes to the configuration or setting
[Applies to]
-OS, office software, browsers, and anti-virus software for company-supplied PCs</t>
    <phoneticPr fontId="5"/>
  </si>
  <si>
    <t>[Example rules]
・Standard software is defined and used in operations
・There is an approval system for changes to standard software configuration or settings</t>
  </si>
  <si>
    <t>[Rule(s)]
・A list of allowed/prohibited software in the company shall be created and communicated within the organization
・Unauthorized installation of software shall be restricted
・Software installation status shall be checked regularly
*No confirmation is required if installation is restricted by the system
[Applies to]
-Company-supplied client PCs
[Examples of software to be restricted]
-Software tied to information leakage
-Software with serious vulnerabilities
-Apps suspected of being malware/spyware
[Confirmation frequency]
-Once a year
[Targets for communication]
-Executives, employees, temporary employees, and seconded employees</t>
    <phoneticPr fontId="5"/>
  </si>
  <si>
    <t>[Example rules]
・Lists of prohibited software are created and shared with related parties
・Prohibited software automatically inhibits operation of the software
・Installation status is inspected weekly</t>
  </si>
  <si>
    <t xml:space="preserve">[Rule(s)]
・A system limiting the export of data shall be introduced
[Applies to]
-Company-supplied client PCs
</t>
    <phoneticPr fontId="5"/>
  </si>
  <si>
    <t>[Example rules]
・The use of USBs is restricted by system measures (Directory service)
・Software with export restriction functions is installed
・Physical ports are closed</t>
  </si>
  <si>
    <t>[Example rules]
・Depending on the software, it is assumed that local storage is a prerequisite, so it is communicated as an operating rule rather than a regulation. 
・Saved on servers that are regularly backed up
・Stored on external storage media</t>
  </si>
  <si>
    <t>[Rule(s)]
・Unnecessary services and daemons shall be disabled
・Use of default user IDs shall be stopped
・Default passwords shall be changed</t>
    <phoneticPr fontId="5"/>
  </si>
  <si>
    <t>[Examples of operations with unnecessary functions stopped]
・Unnecessary services are disabled at the time of initial installation
・Default passwords are always changed
・Periodically (once a year) check whether the specifications and settings for services and daemons are the same
・In the case of function additions/changes, service settings are checked</t>
  </si>
  <si>
    <t xml:space="preserve">[Rule(s)]
・Passwords shall be set
・A data deletion function is set in the case of being lost
</t>
    <phoneticPr fontId="5"/>
  </si>
  <si>
    <t>[Examples]
・Remote deletion functions are set using Mobile Device Management tools (MDM)
・Password rules are set as a system measure
・Passwords/biometric authentication are required for smart devices</t>
  </si>
  <si>
    <t xml:space="preserve">[Rule(s)]
・A system shall be introduced to restrict internal and external network communication
[Introduction location]
-Boundaries between internal and external networks
[Items to be restricted]
-The IP addresses of connection sources and connection destinations
-Communication ports
</t>
    <phoneticPr fontId="5"/>
  </si>
  <si>
    <t>[Practical examples]
・Communication restrictions set by IP address or MAC address
・Packet filtering is set to restrict to only specific applications
・A firewall is installed to limit the ports that can connect</t>
  </si>
  <si>
    <t>[Rule(s)]
・Filtering settings for internal and external network communications shall be recorded
・Periodically check for unnecessary filtering settings
・Delete unnecessary filtering settings
[Items to be recorded]
-Applicant name, IP addresses of connection source and destination, communication direction, protocol, port number, usage, registration date, expiration date
[Confirmation frequency]
-Once a year</t>
    <phoneticPr fontId="5"/>
  </si>
  <si>
    <t>[Practical examples]
・Take a snapshot of settings and save it when making important changes to the firewall
・Firewall settings are managed in the ledger, and necessity to applicants is checked once a year</t>
  </si>
  <si>
    <t>[Rule(s)]
・The issuing, changing, and deleting of remote access IDs are carried out through an application/approval system
・There shall be regular checks for unnecessary IDs
・Unnecessary IDs are deleted
[Confirmation frequency]
-Once a year</t>
    <phoneticPr fontId="5"/>
  </si>
  <si>
    <t>[Practical examples]
・The issuing, changing, and deleting of remote access IDs are carried out through an application/approval system
・Usage records notifications are given and there are checks for unauthorized use
・A work flow system has been introduced that allows for digital application and approval
・The access sources that allow for remote logins are set to the minimum by access control devices
・ID inventory management is carried out once a year, deleting unnecessary IDs</t>
  </si>
  <si>
    <t>[Practical examples]
・Internet public servers are installed in DMZ
・PCs and servers have separated network segments
・Systems that handle important information are installed in dedicated network segments
・Factory networks are installed in dedicated network segments</t>
  </si>
  <si>
    <t>[Rule(s)]
・The development environment and test environment shall be separated from the production environment
[Applies to]
-Important in-house servers, important external public servers
*Targets are decided up by each company according to risk</t>
    <phoneticPr fontId="5"/>
  </si>
  <si>
    <t>[Examples of separation]
・Development, test, and production environment configurations are decided upon and operated according to system importance and change/release frequency
・For important systems, verification environments are prepared, and authority, etc., is separated</t>
  </si>
  <si>
    <t>[Rule(s)]
・Access to malicious websites shall be restricted
[Applies to]
-Client PCs, web gateways</t>
    <phoneticPr fontId="5"/>
  </si>
  <si>
    <t>[Practical examples]
・URL filtering is introduced to block access to malicious sites
・Web filtering functions are enabled in Unified Threat Management (UTM)</t>
    <phoneticPr fontId="5"/>
  </si>
  <si>
    <t>[Rule(s)]
・WAF (Web Application Firewalls) shall be installed
[Applies to]
・Important external public web applications</t>
    <phoneticPr fontId="5"/>
  </si>
  <si>
    <t>[Practical examples]
・Appliance WAFs are introduced
・Host WAFs are introduced that install software on web servers
・Cloud (DNS switching) WAFs are introduced as a service via the internet
・Cloud-linked agent WAFs are introduced</t>
  </si>
  <si>
    <t>[Rule(s)]
・A system shall be introduced to continue service in the event of a DDoS attack
[Applies to]
-Important external public websites, DNS servers</t>
    <phoneticPr fontId="5"/>
  </si>
  <si>
    <t>[Practical examples]
・Intrusion detection systems and prevention systems (IDS/IPS) are introduced
・DDoS countermeasure services provided by telecommunications carriers are used</t>
  </si>
  <si>
    <t>[Rule(s)]
・Internal and external network communications shall be encrypted
[Applies to]
-Remote access communication from outside the company
-Communication with authentication between the user and an external public server</t>
    <phoneticPr fontId="5"/>
  </si>
  <si>
    <t>[Practical examples]
・For remote access, a VPN is used and there is encryption
・For web services, HTTPS is used and there is encryption</t>
  </si>
  <si>
    <t>[Rule(s)]
・Communication between terminals and access points shall be encrypted
・Do not use cryptographic technology that has been compromised according to CRYPTREC
[Applies to]
・In-house wireless LANs</t>
    <phoneticPr fontId="5"/>
  </si>
  <si>
    <t>[Practical examples]
・Digital certificates are installed on PCs using the in-house wireless LAN to encrypt communication with the access point
・Once a year, the CRYPTREC list is checked to make sure that the cryptographic technology being used is not compromised</t>
  </si>
  <si>
    <t>[Rule(s)]
・User IDs shall not be shared
・If the sharing of user IDs is unavoidable, it shall be possible to identify the user of the shared ID
[Applies to]
・User IDs for logging onto systems and computers used for business operations</t>
    <phoneticPr fontId="5"/>
  </si>
  <si>
    <t>[Example rule settings]
・As a general rule, the sharing of user IDs is prohibited. If the sharing of IDs is unavoidable, usage records are to be kept.
[Shared ID usage examples]
・If the sharing of IDs is unavoidable, users are to be managed using a ledger
・Simultaneous usage of IDs is prohibited to enable users of shared IDs to be identified</t>
  </si>
  <si>
    <t>[Rule(s)]
・System managers and officers shall be defined
・Employees with administrative rights shall be limited
・The minimal rights necessary for roles to be performed shall be granted
・System administrators shall not be allowed to operate using administrative rights in production environments
・Administrator passwords shall be set appropriately
[Applies to]
-All servers, network devices</t>
    <phoneticPr fontId="5"/>
  </si>
  <si>
    <t>[Practical examples]
・IDs with system administrative rights are only used for administrative purposes and are issued separately from individual user IDs
・OS administrators and database administrators are only granted the rights necessary
・An application/permission system is used for the use of IDs with system administrative rights, the usage of which is normally locked
・Administrative rights are only granted to a limited number of employees using the work flow application process</t>
  </si>
  <si>
    <t>[Rule(s)]
・Number of digits, letter combinations, and expiration dates shall be defined
・Easily guessed passwords, such as repeated numbers or letters, shall be avoided
・If it is found that a password has been leaked, the password shall be changed
[Applies to]
・Passwords for logging onto systems and computers used for business operations
[Targets for communication]
-Executives, employees, temporary employees, and seconded employees</t>
    <phoneticPr fontId="5"/>
  </si>
  <si>
    <t>[Examples of password setting rules]
・Passwords contain 8 or more digits and combine three or more types of uppercase/lowercase letters, symbols and numbers
・Passwords contain 10 or more digits and the use of complex character strings is required
・Settings require users to change passwords every 90 days
・If it is suspected that a password has been leaked, the user is required to change their password</t>
  </si>
  <si>
    <t>[Examples of password setting rules]
・Do not reuse passwords for external web services
[Examples of communication]
・Posted once a year on the internal electronic bulletin board (portal website)
・User training is carried out once a year
[Example web services]
・Mail magazines
・Social media
・Member registration sites
・Cloud services
*Including those for both commercial and private use</t>
  </si>
  <si>
    <t xml:space="preserve">[Rule(s)]
・Rules for implementing inventory taking that clearly specify when such inventory taking is to take place shall be defined and unnecessary IDs deleted
[Applies to]
・User IDs and system administrator IDs for logging onto systems and computers used for business operations
</t>
    <phoneticPr fontId="5"/>
  </si>
  <si>
    <t>[Practical examples of taking inventory]
・An inventory of IDs for each system is taken once or more per year, with unnecessary IDs being deleted
・A company-wide taking of inventory is performed regularly once per year, with unnecessary IDs being deleted
・Officers take inventory of outsourced operations once every 3 months
・When accounts become unnecessary, applications to delete main accounts are drafted and processed
・IDs are deleted the day following an employee’s resignation or expiration of their contract date</t>
  </si>
  <si>
    <t>[Rule(s)]
・There shall be an application/approval system for the issuing, changing, and deleting of user IDs
[Applies to]
-User IDs for logging onto systems and computers used for business operations</t>
    <phoneticPr fontId="5"/>
  </si>
  <si>
    <t>[Practical examples]
・A user ID application system is used for application/approval
・Application forms are used for application/approval
・Work is carried out based on the approval of the department-in-charge of the system</t>
  </si>
  <si>
    <t>[Rule(s)]
・There shall be an application/approval system for the granting, changing, and deleting of administrative rights
・There shall be an application/approval system for changing the settings of servers and network devices
・Server administrative rights shall be managed (additions, changes, modifications)
・Individuals who can use administrative rights on network devices shall be controlled</t>
    <phoneticPr fontId="5"/>
  </si>
  <si>
    <t>[Practical examples]
・A user ID application system is used for application/approval 
・Application forms are used for application/approval
・When changing settings, a work application is submitted and work is carried out after receiving approval from the administrator
・Individuals using administrative rights are required to register in advance</t>
  </si>
  <si>
    <t>[Rule(s)]
・There shall be at least two forms of authentication implemented (knowledge/possession/biometric) for authentication via the internet
[Applies to]
-Systems that handle information with a high level of confidentiality
-Privileged accounts
-Remote access</t>
    <phoneticPr fontId="5"/>
  </si>
  <si>
    <t>[Implementation examples]
・When accessing a system via the internet, user ID/password and one-time password authentication is implemented
・When connecting, connection is done with a user ID/password and a certificate installed on the device
[Example authentication methods]
[Knowledge authentication]
・User IDs and passwords
[Possession authentication]
・Devices, one-time passwords, text messages, mail
・Connection restrictions (IP addresses, security tokens, etc.)
[Biometric authentication]
・Fingerprints, irises, veins</t>
    <phoneticPr fontId="5"/>
  </si>
  <si>
    <t>[Rule(s)]
・Session time-outs shall be implemented for important systems
[Applies to]
External public systems, important internal systems</t>
    <phoneticPr fontId="5"/>
  </si>
  <si>
    <t>[Implementation examples]
・For systems that handle personal information, session time-out is set to five minutes
・For network devices, session time-out is set to five minutes</t>
  </si>
  <si>
    <t>[Rule(s)]
・Monitoring of authentication logs shall be implemented and it shall be possible to detect suspicious authentication
[Applies to]
・PCs, server authentication logs, database access logs for important systems
[Frequency]
・Once or more a month</t>
    <phoneticPr fontId="5"/>
  </si>
  <si>
    <t>[Practical examples]
・Real-time monitoring of directory service authentication logs to detect suspicious authentication
・Database access logs are checked once a month to check for suspicious logs</t>
  </si>
  <si>
    <t>[Practical examples]
・Software inventories are taken with asset management software
・Support information is regularly checked by software/version, and version upgrades or device replacement plans are considered from one year before the end of support
・If updating is not possible, control software is installed so that only the specified applications can be operated (whitelist control)</t>
  </si>
  <si>
    <t>[Examples of application standards]
・Emergency security patches and updates from Microsoft are applied
・Windows Updates are applied every month
・Emergency or critical security patches and updates from IPA and the JPCERT Coordination Center are applied
[Examples of application deadlines]
・Security patches and updates are applied within one month of being published
・Emergency security patches and updates are applied within two weeks and critical security patches and updates are applied within one month
・Security patches that could not be applied by the deadline are recorded using a management table</t>
    <phoneticPr fontId="5"/>
  </si>
  <si>
    <t>[Rule(s)]
・The roles and responsibilities of the departments in charge from collecting vulnerability information to responding shall be clarified
・The sources, tools, and frequency for collecting vulnerability/threat information shall be defined
・Criteria and procedures for determining the necessity of responding to the collected information shall be defined
・Correspondence history shall be recorded and checked monthly</t>
    <phoneticPr fontId="5"/>
  </si>
  <si>
    <t>[Practical examples]
・The information system department occasionally collects information from IPA, JPCERT, etc.
・Regular reports from the SOC service for dealing with vulnerabilities are checked in order to confirm that there are no vulnerabilities in the company's own internal systems
・If there is an applicable vulnerability, a meeting is held to decide on countermeasures
・For applicable vulnerabilities, the urgency and their impact on systems and business are checked, and measures are implemented within a maximum of two months
・A system is in place for implementing measures according to the degree of urgency
・Countermeasure statuses are recorded and checked once a month</t>
  </si>
  <si>
    <t>[Rule(s)]
・Platform vulnerabilities shall be diagnosed
・The rules and lead time for determining the necessity of dealing with vulnerabilities shall be defined
・Diagnosis and response results shall be stored 
[Applies to]
-External public server OS, middleware
[Diagnosis frequency]
-Before production: One or more times
-After production: Twice a year and when a major system change takes place
-When a high-impact vulnerability is made public</t>
    <phoneticPr fontId="5"/>
  </si>
  <si>
    <t>[Practical examples]
・Regular diagnoses using external services are carried out
・When a major change such as system modification is carried out, a special vulnerability diagnosis is carried out
・Response schedules are drafted according to the urgency of the diagnosis results, countermeasures are implemented, and an examination is performed post-implementation
・An appliance with a vulnerability inspection service is introduced, and server diagnoses are carried out
・Depending on the business impact, discovered vulnerabilities are addressed within one month</t>
  </si>
  <si>
    <t>[Rule(s)]
・Platform vulnerabilities shall be diagnosed
・The rules and lead time for determining the necessity of dealing with vulnerabilities shall be defined
・Diagnosis and response results shall be stored 
[Applies to]
-Important internal server OS, middleware
[Diagnosis frequency]
-Before production: One or more times
-After production: Once a year and when a major system change takes place</t>
    <phoneticPr fontId="5"/>
  </si>
  <si>
    <t>[Rule(s)]
・Web application vulnerabilities shall be diagnosed
・The rules and lead time for determining the necessity of dealing with vulnerabilities shall be defined
・Diagnosis and response results shall be stored 
[Applies to]
-Important external public web applications
[Diagnosis frequency]
-Before production: One or more times
-After production: When a major application change takes place</t>
    <phoneticPr fontId="5"/>
  </si>
  <si>
    <t>[Practical examples]
・Regular diagnoses using external services are carried out
・When a major change such as system modification is carried out, a special vulnerability diagnosis is carried out
・Response schedules are drafted according to the urgency of the diagnosis results, countermeasures are implemented, and an examination is performed post-implementation
・An appliance with a vulnerability inspection service is introduced, and web application diagnoses are carried out
・Depending on the business impact, discovered vulnerabilities are addressed within one month</t>
  </si>
  <si>
    <t>[Rule(s)]
・Data on personal computers and storage media taken outside the company shall be encrypted
・The databases for important systems shall be encrypted</t>
    <phoneticPr fontId="5"/>
  </si>
  <si>
    <t>[Encryption examples]
・PCs, storage media
-Encrypting with file encryption tools
-Encrypting using OS functions
・Databases
-Encrypting using applications (encrypting before database storage)
-The storage itself is encrypted (automatic encryption when writing data)
-Encryption by database function (encryption when data is put in or taken out)</t>
  </si>
  <si>
    <t xml:space="preserve">[Rule(s)]
・Real-time scans using anti-virus software shall be implemented
・A system shall be introduced for checking the safety of files received from the outside in a secure virtual environment
</t>
    <phoneticPr fontId="5"/>
  </si>
  <si>
    <t>[Safety confirmation examples]
・Real-time scans are implemented using anti-virus software
・Programs are first run in virtual sandbox environments to see if they behave suspiciously
・Suspicious behavior is detected and handled in real time using EDR (Endpoint Detection and Response)</t>
  </si>
  <si>
    <t>[Example measures]
・There are notes describing that forwarding is prohibited, etc.
・The addresses of bosses, etc., are CC'ed in emails
・Emails are sent after receiving approval from a boss
・There is encryption or passwords are given for attached files
・For confidential information, there is encryption or passwords are given for attached files, even within the company
・The sending of emails to external mailing lists is prohibited
・If there is a prohibited word in the email, the system blocks transmission and it cannot be sent
・Encrypted communication using TLS is used to the greatest extent possible
・Including confidential information in the body of the email is prohibited</t>
  </si>
  <si>
    <t>Measures are implemented to prevent erroneous email transmission　</t>
  </si>
  <si>
    <t>[Example measures]
・Enlightenment activities are carried out (at least once a year) and including developing incident case examples and warning employees
・Emails are sent after receiving approval from a boss
・Measures are being taken to prevent destination mistakes through email software settings
・A system has been introduced which prompts for confirmation before sending
・A system has been introduced to suspend email transmission for a certain period of time, allowing transmission to be canceled</t>
  </si>
  <si>
    <t>[Example measures]
・Using the system, bosses can check lists of emails sent outside the company as well as the content of those emails
・All emails are archived and audits are implemented as necessary
[Examples of communication]
・Communication within the organization is carried out for the following regularly or in the event of an incident using the internal electronic bulletin board (portal website)
-All investigations
-Narrowing down targets (keywords, free mail destinations, etc.)
-Investigations by extracting conditions
-Investigations through random sampling</t>
  </si>
  <si>
    <t>[Example measures]
・Rules are made regarding the prohibition of posting and storing data to social media or web services without permission
・When using social media or web services, there is a system that requires application for permission from a superior or the controlling department
[Examples of communication]
・Rules are communicated within the organization through postings on the internal electronic bulletin board (portal website), education, etc.</t>
  </si>
  <si>
    <t>[Example measures]
・Non-disclosure agreements are entered into with organizations sharing files
・Member information for collaborating teams is managed and checks are regularly carried out to ensure members are appropriate
・Rules for file sharing tools are set and usage histories are obtained
・File transfers/sharing is prohibited in web conferences
・Chat tools used are those permitted by the company and the necessary functionality restrictions are implemented</t>
  </si>
  <si>
    <t xml:space="preserve">[Rule(s)]
・Anti-virus software shall be used on each computer and server
・Scans shall be performed by specifying scan scopes and frequencies appropriate for the equipment/device
[Applies to]
・All computers and servers connected to networks
</t>
    <phoneticPr fontId="5"/>
  </si>
  <si>
    <t>[Practical examples]
・Anti-virus software must be installed on computers and servers connected to networks
・Deep learning tools have been introduced that utilize big data to analyze based on known patterns, predict unknown patterns, variants, etc., in advance, and improve the accuracy of detection. 
・Browser security settings need to be set to high. 
・The operating status of anti-virus software is monitored when the PC is turned on. 
[Practical examples of scanning]
・Regular scans are scheduled once per day for computers and once per week for servers
・Real-time scanning is enabled
・Scan scope is limited to folders identified as having a high risk of infection
[Examples of actions to be taken if the use of anti-virus software is not possible]
・A USB malware scan tool is used to perform scans once per week
・Communications with computers and servers are limited using a firewall</t>
    <phoneticPr fontId="5"/>
  </si>
  <si>
    <t>[Applies to]
・Same as No. 136
[Pattern file update frequency]
・Once or more on days computers/servers are booted and used</t>
    <phoneticPr fontId="5"/>
  </si>
  <si>
    <t>[Practical examples]
・Anti-virus software pattern files are updated once or more per day
・Users are taught to update pattern files when restarting work after long holidays
・Integrated update management on virtual desktop platforms
[Examples of actions to be taken if pattern files cannot be updated]
・Network connections are established once per week for the purpose of updating pattern files
・A USB malware scan tool is used to perform scans once per week
・Communications with computers and servers is restricted using a firewall</t>
  </si>
  <si>
    <t xml:space="preserve">[Rule(s)]
・A malware check function shall be introduced at the email gateway
</t>
    <phoneticPr fontId="5"/>
  </si>
  <si>
    <t>[Example measures]
・A malware check function is introduced on external email service routes
・An email security system is introduced in-house
・Email with malware is deleted
・Spam mail is deleted
・A special email header is added to suspicious emails
・Sender domain authentication records (SPF records) are issued (countermeasure against spam mail from spoofed email addresses)
・Emails with spoofed sender addresses are quarantined</t>
  </si>
  <si>
    <t xml:space="preserve">[Rule(s)]
・A function restricting specific extensions shall be introduced at the email gateway
</t>
    <phoneticPr fontId="5"/>
  </si>
  <si>
    <t xml:space="preserve">[Practical examples]
・The mail system blocks emails with attachments that have specific file extensions from being received
[Example file extensions]
.exe, .pif, .scr, .bat, .com, .lnk, .cmd, .vbs, .cpl, .hta, .shs, .url, .desklink, .mapimail </t>
  </si>
  <si>
    <t xml:space="preserve">[Rule(s)]
・A malware check function shall be introduced at the web gateway
</t>
    <phoneticPr fontId="5"/>
  </si>
  <si>
    <t>[Practical examples]
・Malware check functions are built into the proxy servers
・A malware check function is added to the web gateway service</t>
  </si>
  <si>
    <t xml:space="preserve">[Rule(s)]
・A system shall be introduced that detects/blocks unauthorized access in real time
[Applies to]
・Communications from the internet to the company
・Communications from within the company to an unauthorized server
[Introduction location]
-Boundaries between internal and external networks
</t>
    <phoneticPr fontId="5"/>
  </si>
  <si>
    <t>[Practical examples]
・Using an SOC service, external to internal and internal to external communications are monitored 24 hours a day, 365 days a year
・Intrusion detection systems and prevention systems (IDS/IPS) are introduced</t>
  </si>
  <si>
    <t>　[Rule(s)]
・The following logs shall be obtained and stored
[Logs to be obtained (retention period)]
-Email transmission/reception logs (6 months)
Items: Date and time, destination email address, sender email address
-Firewall logs (6 months)
Items: Date and time, source IP address, destination IP address
-Proxy server logs (6 months)
Items: Date and time, requester IP address, URL
-Remote access logs (6 months)
Items: Date and time, connection source IP address, user ID
-Authentication server logs (6 months)
Items: Date and time, connection source IP address, user ID, success/failure
-Endpoint (PC, server) operation logs (6 months)
Items: Date and time, host name, user ID, IP address, operation details
*Also includes the use of cloud services
*If using a cloud service that cannot meet the regulations for retention period, each company shall determine the period according to risk</t>
    <phoneticPr fontId="5"/>
  </si>
  <si>
    <t>[Practical examples]
・Logs that need to be stored and retention periods are defined, and they are stored in an integrated log management system
・Logs that need to be stored and retention periods are defined, and logs are stored on online storage media such as hard disks
・Logs that need to be stored and retention periods are defined, and they are stored on external storage media such as backup tapes, optical discs, and memory</t>
  </si>
  <si>
    <t>[Rule(s)]
・User and administrator operation logs shall be obtained
[Applies to]
-Important systems *Applicable systems are judged by each company according to risk
[Log items to be acquired]
-User ID, time stamp, operation details (login, logout, addition/deletion, etc.)
[Retention period]
-6 months
*If using a cloud service that cannot meet the criteria for the retention period, each company shall determine the period according to risk</t>
    <phoneticPr fontId="5"/>
  </si>
  <si>
    <t>[Log acquisition examples]
・Operation logs are acquired by a function of the application
・Application operation logs are acquired by the screen operation recording system</t>
  </si>
  <si>
    <t>[Rule(s)]
・A system shall be introduced to constantly analyze logs and given notification when an abnormality is found
[Analysis targets]
-Proxy servers, IPS/IDS, firewalls, endpoints, or a combination thereof
[Monitoring period]
-24 hours a day, 365 days a year
[Functional requirements]
-Incident alerts are issued immediately
-Breaking incident reports are created and notifications given</t>
    <phoneticPr fontId="5"/>
  </si>
  <si>
    <t>[Practical examples]
・Using an SOC service, notifications are given when an abnormality is found at the appropriate time based on the level of severity
・Log analysis tools are introduced and a detection policy has been created for detection</t>
  </si>
  <si>
    <t>[Rule(s)]
・A system shall be introduced to block communication from within the company to unauthorized servers</t>
    <phoneticPr fontId="5"/>
  </si>
  <si>
    <t>[Example measures]
・The address information for unauthorized communication destinations (URL, IP address, etc.) is registered in a black list and communication is blocked
・User authentication is set in the proxy servers
・The SOC service monitors the content of communications, and detects, blocks, and notifies</t>
  </si>
  <si>
    <t>[Rule(s)]
・A system shall be introduced to detect website falsification
[Applies to]
-Important external public websites</t>
    <phoneticPr fontId="5"/>
  </si>
  <si>
    <t>[Example measures]
・A notification is automatically sent to the administrator when a site is updated
・Using a falsification detection service, the administrator is notified when an abnormality is detected</t>
  </si>
  <si>
    <t>[Example backup method]
・Backups are stored on external recording media so that they will not be encrypted through ransomware, etc. 
[Examples of data, etc., subject to backup]
・Documents saved on file servers and settings
・Mail on mail servers and settings
[Examples of backup frequencies]
・Data backup is performed daily, and settings (system image backup) are backed up when configurations are changed
・Data on servers and server settings are subject to backup at a frequency of once per day and retained for three or more generations or for a period as stipulated by law</t>
  </si>
  <si>
    <t>[Rule(s)]
・Restore procedure manuals shall be established for each type of data, etc., subject to backup</t>
    <phoneticPr fontId="5"/>
  </si>
  <si>
    <t>[Examples of information contained in restore procedure manuals]
・Definitions of target systems of high importance
・Target recovery times
・Restore procedures to achieve target recovery　times
・Restore test implementation frequency
[Examples of methods used to store restore procedure manuals]
・Restore procedure manuals are stored in print form in a location where they can be quickly accessed in the event of failure
[Restore procedure manual review example]
・Once a year, restore procedure manuals undergo desktop and in-field tests and a review is implemented. 
・An internal audit is used to confirm that backups have been acquired and that restore procedure manuals have been prepared using an appropriate method</t>
    <phoneticPr fontId="5"/>
  </si>
  <si>
    <t>[Rule(s)]
・Viable alternative means shall be established for use in the event systems are down
[Applies to]
-Systems requiring a high level of availability (short allowable downtime)
*Targets are determined by each company according to risk
[Example measures]
-Use of analog tools (fax, etc.)
-Use of external information systems such as cloud services</t>
    <phoneticPr fontId="5"/>
  </si>
  <si>
    <t>[Examples of alternative means]
・Emergency telephone contacts are established for use if communication means such as email are interrupted
・Procedures to share information with our business partners by email, fax, etc., and continue supply are established for use if production arrangement system stoppages occur
・Procedures and systems for performing manual production are established for factories in which safety stock cannot be used to sufficiently supplement deliveries in the event of manufacturing instruction/execution system stoppages</t>
  </si>
  <si>
    <t xml:space="preserve">[Example restore rests]
・When operating systems and updating, it is confirmed that restoration is possible according to restoration procedures
・Once a year, it is confirmed that restoring from backups is possible for each backup method
・It is confirmed that someone other than the normal person in charge can restore according to restoration procedures
・Recovery training is implemented without fail when operating a new system
</t>
  </si>
  <si>
    <t>[Rule(s)]
・Measures shall be taken against fires, floods, and power outages
・Temperature and humidity shall be controlled</t>
    <phoneticPr fontId="5"/>
  </si>
  <si>
    <t>[Example disaster countermeasures]
・Quake-absorbing racks are used
・The upper floors of buildings are used
・Highly sensitive smoke sensors are installed
・External data centers are used
[Example environmental countermeasures]
・Temperature and humidity measurement devices are installed</t>
  </si>
  <si>
    <t xml:space="preserve">[Example backup designs]
・Systems important for business continuity are designed in consideration of the required recovery points, recovery time, and storage generations/locations, and restore procedure manuals are also prepared
</t>
  </si>
  <si>
    <t>[Rule(s)]
・Supported OS and software shall be used
・If an OS or software that is not supported must be used, reduce the risk of vulnerabilities being exploited as practicable as possible
[Applies to]
-OS, browser, office software for company-supplied PCs
-Server OS, middleware
-OS and applications for company-supplied smart devices
-OS and firmware of network devices (Routers, VPN Gateway, etc.) in contact with the internet</t>
    <phoneticPr fontId="5"/>
  </si>
  <si>
    <t>[Rule(s)]
・The applying of security patches and updates shall have defined rules and deadlines
・If they cannot be applied for an unavoidable reason, record the reason why it cannot be applied
[Applies to]
・PCs, smartphones, tablets, servers, network devices, software, etc.
-OS, browser, office software for company-supplied client PCs
-Server OS, middleware
-OS and applications for company-supplied smart devices
-OS and firmware of network devices (Routers, VPN Gateway, etc.) in contact with the internet</t>
    <phoneticPr fontId="5"/>
  </si>
  <si>
    <t>[Rule(s)]
・An endpoint countermeasure system （EDR Anti-Virus software or Next Generation Anti-Virus (NGAV) software） shall be introduced
[Applies to]
-Company-supplied client PCs
-Servers
[System requirements]
-Can inspect suspicious files and signs of suspicious files by utilizing AI and machine learning, etc., as well as file characteristics and behavior
-Can unified management of detection results at all devices, etc.
-Can obtain terminal operation history, program execution history, registry change history
-Can remotely investigate terminals
-Can remotely disconnect from the network
-Can recover after infection</t>
    <phoneticPr fontId="5"/>
  </si>
  <si>
    <t>[Rule(s)]
・Restore procedure manuals shall be established for each type of data, etc., subject to backup
・Backups should be stored in a secure location (e.g., external storage media) that cannot be encrypted by ransomware, etc.</t>
    <phoneticPr fontId="5"/>
  </si>
  <si>
    <t>[Example measures]
・Advanced Anti-Virus software that inspect suspicious files and signs of suspicious files by utilizing AI and machine learning, etc., as well as file characteristics and behavior has been introduced
・Suspicious behavior is detected and handled in real time using EDR (Endpoint Detection and Response)</t>
    <phoneticPr fontId="5"/>
  </si>
  <si>
    <t>[Rule(s)]
・If necessary, the organization shall include the following procedures in responding to malware infections
(1) Procedures for reporting discovery of incidents/accidents, 
(2) Initial procedures, 
(3) Investigation/response procedures, 
(4) Recovery procedures, 
(5) Final reporting procedures</t>
    <phoneticPr fontId="5"/>
  </si>
  <si>
    <t>[Rule(s)]
・If necessary, the organization shall include the following response procedures
(1) Procedures for reporting discovery of incidents/accidents, 
(2) Initial procedures, 
(3) Investigation/response procedures, 
(4) Recovery procedures, 
(5) Final reporting procedures</t>
    <phoneticPr fontId="5"/>
  </si>
  <si>
    <t>Answer category</t>
    <phoneticPr fontId="5"/>
  </si>
  <si>
    <r>
      <rPr>
        <b/>
        <sz val="22"/>
        <color rgb="FFFF0000"/>
        <rFont val="ＭＳ Ｐ明朝"/>
        <family val="1"/>
        <charset val="128"/>
      </rPr>
      <t>For items with a "Required" in the "Answer category" field</t>
    </r>
    <r>
      <rPr>
        <b/>
        <sz val="22"/>
        <rFont val="ＭＳ Ｐ明朝"/>
        <family val="1"/>
        <charset val="128"/>
      </rPr>
      <t>, enter the implementation level of each Condition(s) for Achievement in the “Assessment of Condition(s) for Achievement” field.</t>
    </r>
    <phoneticPr fontId="5"/>
  </si>
  <si>
    <t>Basis for Assessment
■ Measures complete (2 points): Regulation name, adopted system/year of its establishment, revision and adoption
■ Measures underway (1 point): Current status and scheduled completion period
■ Not implemented (0 points): Plans for future improvement
■ N/A: Reason for being judged not applicable</t>
    <phoneticPr fontId="5"/>
  </si>
  <si>
    <r>
      <t xml:space="preserve">[Rule(s)]
</t>
    </r>
    <r>
      <rPr>
        <sz val="11"/>
        <rFont val="ＭＳ Ｐ明朝"/>
        <family val="1"/>
        <charset val="128"/>
      </rPr>
      <t>・In-house rules shall be established regarding the handling of customer personal information
[Details for clarification]
・Establish a personal information management system
・Notify and clearly indicate purpose of use at the time of acquisition
・Use within the scope of consent of the individual
・Do not provide to a third party without the consent of the individual
・Requests for disclosure, correction, suspension of use, deletion, etc., by the individual shall be responded to
・Rules for the handling of personal information shall be established
・Information shall be collected regarding information security laws and regulations such as the Act on the Protection of Personal Information, GDPR, and Unfair Competition Prevention Act
・Procedures for responding to information leaks
・Established in-house rules shall be communicated within the organization and education provided on those rules
[Applies to]
- Those in charge of handling personal information
n regularly and whenever revised</t>
    </r>
    <phoneticPr fontId="5"/>
  </si>
  <si>
    <t>Construction of an information security framework</t>
    <phoneticPr fontId="5"/>
  </si>
  <si>
    <t>[Rule(s)]
・Systems shall be classified according to business content and data importance, and they shall be installed in dedicated network segments
[Applies to]
-External public servers network, PC and server networks, Factory networks/OA networks, etc.</t>
    <phoneticPr fontId="5"/>
  </si>
  <si>
    <t xml:space="preserve">
For systems that are important for business continuity, data and procedures are prepared that satisfy recovery points and recovery times for each system according to its importance</t>
    <phoneticPr fontId="5"/>
  </si>
  <si>
    <t>Information security</t>
    <phoneticPr fontId="5"/>
  </si>
  <si>
    <t>【Kubota】 Information Security Countermeasure Check Sheet for Our Suppliers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</si>
</sst>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9"/>
      <color theme="1"/>
      <name val="游ゴシック"/>
      <family val="2"/>
      <charset val="128"/>
      <scheme val="minor"/>
    </font>
    <font>
      <b/>
      <sz val="18"/>
      <name val="ＭＳ Ｐ明朝"/>
      <family val="1"/>
      <charset val="128"/>
    </font>
    <font>
      <sz val="11"/>
      <name val="ＭＳ Ｐ明朝"/>
      <family val="1"/>
      <charset val="128"/>
    </font>
    <font>
      <u/>
      <sz val="20"/>
      <name val="ＭＳ Ｐ明朝"/>
      <family val="1"/>
      <charset val="128"/>
    </font>
    <font>
      <sz val="22"/>
      <name val="ＭＳ Ｐ明朝"/>
      <family val="1"/>
      <charset val="128"/>
    </font>
    <font>
      <sz val="16"/>
      <name val="ＭＳ Ｐ明朝"/>
      <family val="1"/>
      <charset val="128"/>
    </font>
    <font>
      <b/>
      <sz val="18"/>
      <color theme="1"/>
      <name val="ＭＳ Ｐ明朝"/>
      <family val="1"/>
      <charset val="128"/>
    </font>
    <font>
      <sz val="18"/>
      <name val="ＭＳ Ｐ明朝"/>
      <family val="1"/>
      <charset val="128"/>
    </font>
    <font>
      <b/>
      <sz val="16"/>
      <color theme="1"/>
      <name val="ＭＳ Ｐ明朝"/>
      <family val="1"/>
      <charset val="128"/>
    </font>
    <font>
      <b/>
      <sz val="22"/>
      <name val="ＭＳ Ｐ明朝"/>
      <family val="1"/>
      <charset val="128"/>
    </font>
    <font>
      <b/>
      <sz val="16"/>
      <name val="ＭＳ Ｐ明朝"/>
      <family val="1"/>
      <charset val="128"/>
    </font>
    <font>
      <b/>
      <sz val="16"/>
      <color rgb="FF000000"/>
      <name val="ＭＳ Ｐ明朝"/>
      <family val="1"/>
      <charset val="128"/>
    </font>
    <font>
      <sz val="16"/>
      <color rgb="FF000000"/>
      <name val="ＭＳ Ｐ明朝"/>
      <family val="1"/>
      <charset val="128"/>
    </font>
    <font>
      <sz val="16"/>
      <color theme="1"/>
      <name val="ＭＳ Ｐ明朝"/>
      <family val="1"/>
      <charset val="128"/>
    </font>
    <font>
      <b/>
      <sz val="20"/>
      <color theme="1"/>
      <name val="ＭＳ Ｐ明朝"/>
      <family val="1"/>
      <charset val="128"/>
    </font>
    <font>
      <b/>
      <sz val="12"/>
      <name val="ＭＳ Ｐ明朝"/>
      <family val="1"/>
      <charset val="128"/>
    </font>
    <font>
      <sz val="12"/>
      <name val="ＭＳ Ｐ明朝"/>
      <family val="1"/>
      <charset val="128"/>
    </font>
    <font>
      <b/>
      <sz val="12"/>
      <color theme="1"/>
      <name val="ＭＳ Ｐ明朝"/>
      <family val="1"/>
      <charset val="128"/>
    </font>
    <font>
      <b/>
      <sz val="12"/>
      <color theme="0"/>
      <name val="ＭＳ Ｐ明朝"/>
      <family val="1"/>
      <charset val="128"/>
    </font>
    <font>
      <sz val="12"/>
      <color theme="0"/>
      <name val="ＭＳ Ｐ明朝"/>
      <family val="1"/>
      <charset val="128"/>
    </font>
    <font>
      <sz val="11"/>
      <color theme="1"/>
      <name val="ＭＳ Ｐ明朝"/>
      <family val="1"/>
      <charset val="128"/>
    </font>
    <font>
      <b/>
      <sz val="18"/>
      <color theme="0"/>
      <name val="ＭＳ Ｐ明朝"/>
      <family val="1"/>
      <charset val="128"/>
    </font>
    <font>
      <b/>
      <u/>
      <sz val="26"/>
      <color theme="1"/>
      <name val="ＭＳ Ｐ明朝"/>
      <family val="1"/>
      <charset val="128"/>
    </font>
    <font>
      <b/>
      <sz val="22"/>
      <color rgb="FFFF0000"/>
      <name val="ＭＳ Ｐ明朝"/>
      <family val="1"/>
      <charset val="128"/>
    </font>
    <font>
      <b/>
      <sz val="14"/>
      <color indexed="81"/>
      <name val="Tahoma"/>
      <family val="2"/>
    </font>
    <font>
      <sz val="14"/>
      <color indexed="81"/>
      <name val="Tahoma"/>
      <family val="2"/>
    </font>
  </fonts>
  <fills count="12">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4" tint="-0.249977111117893"/>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indexed="64"/>
      </left>
      <right style="thin">
        <color theme="1" tint="0.499984740745262"/>
      </right>
      <top style="thin">
        <color indexed="64"/>
      </top>
      <bottom/>
      <diagonal/>
    </border>
    <border>
      <left style="thin">
        <color theme="1" tint="0.499984740745262"/>
      </left>
      <right style="thin">
        <color theme="1" tint="0.499984740745262"/>
      </right>
      <top style="thin">
        <color indexed="64"/>
      </top>
      <bottom/>
      <diagonal/>
    </border>
    <border>
      <left style="thin">
        <color theme="1" tint="0.499984740745262"/>
      </left>
      <right style="thin">
        <color indexed="64"/>
      </right>
      <top style="thin">
        <color indexed="64"/>
      </top>
      <bottom/>
      <diagonal/>
    </border>
    <border>
      <left style="thin">
        <color indexed="64"/>
      </left>
      <right style="thin">
        <color theme="1" tint="0.499984740745262"/>
      </right>
      <top/>
      <bottom/>
      <diagonal/>
    </border>
    <border>
      <left style="thin">
        <color theme="1" tint="0.499984740745262"/>
      </left>
      <right style="thin">
        <color theme="1" tint="0.499984740745262"/>
      </right>
      <top/>
      <bottom/>
      <diagonal/>
    </border>
    <border>
      <left style="thin">
        <color theme="1" tint="0.499984740745262"/>
      </left>
      <right style="thin">
        <color indexed="64"/>
      </right>
      <top/>
      <bottom/>
      <diagonal/>
    </border>
    <border>
      <left style="thin">
        <color indexed="64"/>
      </left>
      <right style="thin">
        <color theme="1" tint="0.499984740745262"/>
      </right>
      <top/>
      <bottom style="thin">
        <color indexed="64"/>
      </bottom>
      <diagonal/>
    </border>
    <border>
      <left style="thin">
        <color theme="1" tint="0.499984740745262"/>
      </left>
      <right style="thin">
        <color theme="1" tint="0.499984740745262"/>
      </right>
      <top/>
      <bottom style="thin">
        <color indexed="64"/>
      </bottom>
      <diagonal/>
    </border>
    <border>
      <left style="thin">
        <color theme="1" tint="0.499984740745262"/>
      </left>
      <right style="thin">
        <color indexed="64"/>
      </right>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s>
  <cellStyleXfs count="8">
    <xf numFmtId="0" fontId="0" fillId="0" borderId="0">
      <alignment vertical="center"/>
    </xf>
    <xf numFmtId="0" fontId="2" fillId="0" borderId="0"/>
    <xf numFmtId="0" fontId="4" fillId="0" borderId="0"/>
    <xf numFmtId="0" fontId="4" fillId="0" borderId="0"/>
    <xf numFmtId="0" fontId="4" fillId="0" borderId="0"/>
    <xf numFmtId="0" fontId="3" fillId="0" borderId="0">
      <alignment vertical="center"/>
    </xf>
    <xf numFmtId="0" fontId="3" fillId="0" borderId="0">
      <alignment vertical="center"/>
    </xf>
    <xf numFmtId="9" fontId="3" fillId="0" borderId="0" applyFont="0" applyFill="0" applyBorder="0" applyAlignment="0" applyProtection="0">
      <alignment vertical="center"/>
    </xf>
  </cellStyleXfs>
  <cellXfs count="172">
    <xf numFmtId="0" fontId="0" fillId="0" borderId="0" xfId="0">
      <alignment vertical="center"/>
    </xf>
    <xf numFmtId="0" fontId="4" fillId="8" borderId="28" xfId="3" applyFill="1" applyBorder="1" applyAlignment="1">
      <alignment horizontal="center" vertical="center"/>
    </xf>
    <xf numFmtId="0" fontId="4" fillId="8" borderId="28" xfId="3" applyFill="1" applyBorder="1" applyAlignment="1">
      <alignment horizontal="center" vertical="center" wrapText="1"/>
    </xf>
    <xf numFmtId="0" fontId="0" fillId="0" borderId="29" xfId="0" applyBorder="1" applyAlignment="1">
      <alignment vertical="center" wrapText="1"/>
    </xf>
    <xf numFmtId="0" fontId="0" fillId="0" borderId="30" xfId="0" applyBorder="1">
      <alignment vertical="center"/>
    </xf>
    <xf numFmtId="0" fontId="0" fillId="0" borderId="31" xfId="0" applyBorder="1">
      <alignment vertical="center"/>
    </xf>
    <xf numFmtId="0" fontId="0" fillId="0" borderId="32" xfId="0" applyBorder="1" applyAlignment="1">
      <alignment vertical="center" wrapText="1"/>
    </xf>
    <xf numFmtId="0" fontId="0" fillId="0" borderId="33" xfId="0" applyBorder="1">
      <alignment vertical="center"/>
    </xf>
    <xf numFmtId="0" fontId="0" fillId="0" borderId="34" xfId="0" applyBorder="1">
      <alignment vertical="center"/>
    </xf>
    <xf numFmtId="0" fontId="0" fillId="0" borderId="29" xfId="0" applyBorder="1">
      <alignment vertical="center"/>
    </xf>
    <xf numFmtId="0" fontId="0" fillId="0" borderId="32"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6" fillId="0" borderId="0" xfId="0" applyFont="1">
      <alignment vertical="center"/>
    </xf>
    <xf numFmtId="0" fontId="0" fillId="0" borderId="10" xfId="0" applyBorder="1">
      <alignment vertical="center"/>
    </xf>
    <xf numFmtId="0" fontId="0" fillId="7" borderId="3" xfId="0" applyFill="1" applyBorder="1">
      <alignment vertical="center"/>
    </xf>
    <xf numFmtId="0" fontId="0" fillId="7" borderId="10" xfId="0" applyFill="1" applyBorder="1">
      <alignment vertical="center"/>
    </xf>
    <xf numFmtId="0" fontId="4" fillId="7" borderId="7" xfId="3" applyFill="1" applyBorder="1" applyAlignment="1">
      <alignment horizontal="center" vertical="center"/>
    </xf>
    <xf numFmtId="0" fontId="0" fillId="7" borderId="14" xfId="0" applyFill="1" applyBorder="1" applyAlignment="1">
      <alignment horizontal="center" vertical="center" shrinkToFit="1"/>
    </xf>
    <xf numFmtId="0" fontId="0" fillId="7" borderId="39" xfId="0" applyFill="1" applyBorder="1" applyAlignment="1">
      <alignment horizontal="center" vertical="center" shrinkToFit="1"/>
    </xf>
    <xf numFmtId="9" fontId="0" fillId="0" borderId="41" xfId="7" applyFont="1" applyBorder="1">
      <alignment vertical="center"/>
    </xf>
    <xf numFmtId="9" fontId="0" fillId="0" borderId="42" xfId="7" applyFont="1" applyBorder="1">
      <alignment vertical="center"/>
    </xf>
    <xf numFmtId="0" fontId="0" fillId="0" borderId="40" xfId="0" applyBorder="1">
      <alignment vertical="center"/>
    </xf>
    <xf numFmtId="0" fontId="0" fillId="7" borderId="25" xfId="0" applyFill="1" applyBorder="1" applyAlignment="1">
      <alignment horizontal="center" vertical="center" shrinkToFit="1"/>
    </xf>
    <xf numFmtId="0" fontId="0" fillId="0" borderId="15" xfId="0" applyBorder="1">
      <alignment vertical="center"/>
    </xf>
    <xf numFmtId="0" fontId="0" fillId="0" borderId="42"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3" xfId="0" applyBorder="1">
      <alignment vertical="center"/>
    </xf>
    <xf numFmtId="9" fontId="0" fillId="0" borderId="46" xfId="7" applyFont="1" applyBorder="1">
      <alignment vertical="center"/>
    </xf>
    <xf numFmtId="0" fontId="0" fillId="0" borderId="10" xfId="0" applyBorder="1" applyAlignment="1">
      <alignment vertical="center" wrapText="1"/>
    </xf>
    <xf numFmtId="0" fontId="0" fillId="0" borderId="30" xfId="0"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7" borderId="47" xfId="0" applyFill="1" applyBorder="1" applyAlignment="1">
      <alignment horizontal="center" vertical="center" shrinkToFit="1"/>
    </xf>
    <xf numFmtId="0" fontId="0" fillId="7" borderId="48" xfId="0" applyFill="1" applyBorder="1" applyAlignment="1">
      <alignment horizontal="center" vertical="center" shrinkToFit="1"/>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7" borderId="55" xfId="0" applyFill="1" applyBorder="1" applyAlignment="1">
      <alignment horizontal="center" vertical="center" shrinkToFit="1"/>
    </xf>
    <xf numFmtId="0" fontId="0" fillId="7" borderId="56" xfId="0" applyFill="1" applyBorder="1" applyAlignment="1">
      <alignment horizontal="center" vertical="center" shrinkToFit="1"/>
    </xf>
    <xf numFmtId="9" fontId="0" fillId="0" borderId="57" xfId="7" applyFont="1" applyBorder="1">
      <alignment vertical="center"/>
    </xf>
    <xf numFmtId="9" fontId="0" fillId="0" borderId="58" xfId="7" applyFont="1" applyBorder="1">
      <alignment vertical="center"/>
    </xf>
    <xf numFmtId="9" fontId="0" fillId="0" borderId="49" xfId="7" applyFont="1" applyBorder="1">
      <alignment vertical="center"/>
    </xf>
    <xf numFmtId="9" fontId="0" fillId="0" borderId="50" xfId="7" applyFont="1" applyBorder="1">
      <alignment vertical="center"/>
    </xf>
    <xf numFmtId="9" fontId="0" fillId="0" borderId="51" xfId="7" applyFont="1" applyBorder="1">
      <alignment vertical="center"/>
    </xf>
    <xf numFmtId="9" fontId="0" fillId="0" borderId="52" xfId="7" applyFont="1" applyBorder="1">
      <alignment vertical="center"/>
    </xf>
    <xf numFmtId="9" fontId="0" fillId="0" borderId="59" xfId="7" applyFont="1" applyBorder="1">
      <alignment vertical="center"/>
    </xf>
    <xf numFmtId="9" fontId="0" fillId="0" borderId="60" xfId="7" applyFont="1" applyBorder="1">
      <alignment vertical="center"/>
    </xf>
    <xf numFmtId="9" fontId="0" fillId="0" borderId="61" xfId="7" applyFont="1" applyBorder="1">
      <alignment vertical="center"/>
    </xf>
    <xf numFmtId="9" fontId="0" fillId="0" borderId="53" xfId="7" applyFont="1" applyBorder="1">
      <alignment vertical="center"/>
    </xf>
    <xf numFmtId="9" fontId="0" fillId="0" borderId="62" xfId="7" applyFont="1" applyBorder="1">
      <alignment vertical="center"/>
    </xf>
    <xf numFmtId="9" fontId="0" fillId="0" borderId="54" xfId="7" applyFont="1" applyBorder="1">
      <alignment vertical="center"/>
    </xf>
    <xf numFmtId="9" fontId="0" fillId="0" borderId="63" xfId="7" applyFont="1" applyBorder="1">
      <alignment vertical="center"/>
    </xf>
    <xf numFmtId="9" fontId="0" fillId="0" borderId="64" xfId="7" applyFont="1" applyBorder="1">
      <alignment vertical="center"/>
    </xf>
    <xf numFmtId="9" fontId="0" fillId="0" borderId="65" xfId="7" applyFont="1" applyBorder="1">
      <alignment vertical="center"/>
    </xf>
    <xf numFmtId="0" fontId="0" fillId="0" borderId="10" xfId="0" applyBorder="1" applyAlignment="1">
      <alignment horizontal="center" vertical="center"/>
    </xf>
    <xf numFmtId="0" fontId="0" fillId="0" borderId="3" xfId="0" applyBorder="1">
      <alignment vertical="center"/>
    </xf>
    <xf numFmtId="0" fontId="0" fillId="0" borderId="3" xfId="0" applyBorder="1" applyAlignment="1">
      <alignment horizontal="center" vertical="center"/>
    </xf>
    <xf numFmtId="0" fontId="7" fillId="2" borderId="0" xfId="0" applyFont="1" applyFill="1">
      <alignment vertical="center"/>
    </xf>
    <xf numFmtId="0" fontId="8" fillId="2" borderId="0" xfId="0" applyFont="1" applyFill="1" applyAlignment="1">
      <alignment horizontal="left" vertical="top"/>
    </xf>
    <xf numFmtId="0" fontId="9" fillId="2" borderId="0" xfId="0" applyFont="1" applyFill="1" applyAlignment="1">
      <alignment horizontal="center" vertical="center"/>
    </xf>
    <xf numFmtId="0" fontId="10" fillId="2" borderId="0" xfId="0" applyFont="1" applyFill="1" applyAlignment="1">
      <alignment horizontal="left" vertical="center"/>
    </xf>
    <xf numFmtId="0" fontId="8" fillId="2" borderId="0" xfId="0" applyFont="1" applyFill="1" applyAlignment="1">
      <alignment horizontal="left" vertical="center"/>
    </xf>
    <xf numFmtId="0" fontId="8" fillId="2" borderId="0" xfId="0" applyFont="1" applyFill="1" applyAlignment="1">
      <alignment vertical="center" shrinkToFit="1"/>
    </xf>
    <xf numFmtId="0" fontId="8" fillId="2" borderId="0" xfId="0" applyFont="1" applyFill="1" applyAlignment="1">
      <alignment horizontal="right" vertical="center" wrapText="1"/>
    </xf>
    <xf numFmtId="0" fontId="8" fillId="2" borderId="0" xfId="0" applyFont="1" applyFill="1">
      <alignment vertical="center"/>
    </xf>
    <xf numFmtId="0" fontId="11" fillId="2" borderId="0" xfId="0" applyFont="1" applyFill="1" applyAlignment="1">
      <alignment horizontal="left" vertical="center"/>
    </xf>
    <xf numFmtId="0" fontId="11" fillId="2" borderId="0" xfId="0" applyFont="1" applyFill="1" applyAlignment="1">
      <alignment horizontal="left" vertical="center" shrinkToFit="1"/>
    </xf>
    <xf numFmtId="0" fontId="11" fillId="2" borderId="0" xfId="0" applyFont="1" applyFill="1" applyAlignment="1">
      <alignment horizontal="left" vertical="top"/>
    </xf>
    <xf numFmtId="0" fontId="11" fillId="2" borderId="0" xfId="0" applyFont="1" applyFill="1" applyAlignment="1">
      <alignment horizontal="center" vertical="center"/>
    </xf>
    <xf numFmtId="0" fontId="15" fillId="2" borderId="0" xfId="0" applyFont="1" applyFill="1" applyAlignment="1">
      <alignment horizontal="left" vertical="top"/>
    </xf>
    <xf numFmtId="0" fontId="15" fillId="2" borderId="2" xfId="0" applyFont="1" applyFill="1" applyBorder="1" applyAlignment="1">
      <alignment horizontal="left" vertical="top"/>
    </xf>
    <xf numFmtId="0" fontId="11" fillId="2" borderId="2" xfId="0" applyFont="1" applyFill="1" applyBorder="1" applyAlignment="1">
      <alignment horizontal="left" vertical="top"/>
    </xf>
    <xf numFmtId="0" fontId="11" fillId="2" borderId="2" xfId="0" applyFont="1" applyFill="1" applyBorder="1" applyAlignment="1">
      <alignment horizontal="center" vertical="center"/>
    </xf>
    <xf numFmtId="0" fontId="11" fillId="2" borderId="2" xfId="0" applyFont="1" applyFill="1" applyBorder="1" applyAlignment="1">
      <alignment horizontal="left" vertical="center"/>
    </xf>
    <xf numFmtId="0" fontId="11" fillId="2" borderId="0" xfId="0" applyFont="1" applyFill="1">
      <alignment vertical="center"/>
    </xf>
    <xf numFmtId="0" fontId="11" fillId="6" borderId="9" xfId="1" applyFont="1" applyFill="1" applyBorder="1" applyAlignment="1">
      <alignment horizontal="center" vertical="center" wrapText="1"/>
    </xf>
    <xf numFmtId="0" fontId="11" fillId="6" borderId="8" xfId="0" applyFont="1" applyFill="1" applyBorder="1" applyAlignment="1">
      <alignment horizontal="left" vertical="top" wrapText="1"/>
    </xf>
    <xf numFmtId="0" fontId="21" fillId="2" borderId="1" xfId="0" applyFont="1" applyFill="1" applyBorder="1" applyAlignment="1">
      <alignment horizontal="center" vertical="center" wrapText="1"/>
    </xf>
    <xf numFmtId="0" fontId="21" fillId="9" borderId="1" xfId="0" applyFont="1" applyFill="1" applyBorder="1" applyAlignment="1">
      <alignment horizontal="center" vertical="center" wrapText="1"/>
    </xf>
    <xf numFmtId="0" fontId="21" fillId="2" borderId="7"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2" fillId="2" borderId="9" xfId="0" applyFont="1" applyFill="1" applyBorder="1" applyAlignment="1">
      <alignment vertical="center" wrapText="1"/>
    </xf>
    <xf numFmtId="0" fontId="22" fillId="0" borderId="7" xfId="0" applyFont="1" applyBorder="1" applyAlignment="1">
      <alignment horizontal="left" vertical="center" wrapText="1"/>
    </xf>
    <xf numFmtId="0" fontId="21" fillId="4" borderId="1" xfId="0" applyFont="1" applyFill="1" applyBorder="1" applyAlignment="1">
      <alignment horizontal="center" vertical="center" wrapText="1"/>
    </xf>
    <xf numFmtId="0" fontId="22" fillId="4" borderId="8" xfId="0" applyFont="1" applyFill="1" applyBorder="1" applyAlignment="1">
      <alignment vertical="center" wrapText="1"/>
    </xf>
    <xf numFmtId="0" fontId="21" fillId="2" borderId="3" xfId="0" applyFont="1" applyFill="1" applyBorder="1" applyAlignment="1">
      <alignment horizontal="center" vertical="center" wrapText="1"/>
    </xf>
    <xf numFmtId="0" fontId="8" fillId="2" borderId="2" xfId="0" applyFont="1" applyFill="1" applyBorder="1">
      <alignment vertical="center"/>
    </xf>
    <xf numFmtId="0" fontId="21" fillId="10" borderId="1" xfId="0" applyFont="1" applyFill="1" applyBorder="1" applyAlignment="1">
      <alignment horizontal="center" vertical="center" wrapText="1"/>
    </xf>
    <xf numFmtId="0" fontId="21" fillId="10" borderId="7" xfId="0" applyFont="1" applyFill="1" applyBorder="1" applyAlignment="1">
      <alignment horizontal="left" vertical="center" wrapText="1"/>
    </xf>
    <xf numFmtId="0" fontId="22" fillId="10" borderId="1" xfId="0" applyFont="1" applyFill="1" applyBorder="1" applyAlignment="1">
      <alignment horizontal="left" vertical="center" wrapText="1"/>
    </xf>
    <xf numFmtId="0" fontId="22" fillId="10" borderId="9" xfId="0" applyFont="1" applyFill="1" applyBorder="1" applyAlignment="1">
      <alignment vertical="center" wrapText="1"/>
    </xf>
    <xf numFmtId="0" fontId="22" fillId="10" borderId="7" xfId="0" applyFont="1" applyFill="1" applyBorder="1" applyAlignment="1">
      <alignment horizontal="left" vertical="center" wrapText="1"/>
    </xf>
    <xf numFmtId="0" fontId="22" fillId="10" borderId="8" xfId="0" applyFont="1" applyFill="1" applyBorder="1" applyAlignment="1">
      <alignment vertical="center" wrapText="1"/>
    </xf>
    <xf numFmtId="0" fontId="21" fillId="2" borderId="3" xfId="0" applyFont="1" applyFill="1" applyBorder="1" applyAlignment="1">
      <alignment horizontal="left" vertical="center" wrapText="1"/>
    </xf>
    <xf numFmtId="0" fontId="23" fillId="10" borderId="7" xfId="0" applyFont="1" applyFill="1" applyBorder="1" applyAlignment="1">
      <alignment horizontal="left" vertical="center" wrapText="1"/>
    </xf>
    <xf numFmtId="0" fontId="21" fillId="2" borderId="3" xfId="0" applyFont="1" applyFill="1" applyBorder="1" applyAlignment="1">
      <alignment vertical="top" wrapText="1"/>
    </xf>
    <xf numFmtId="0" fontId="22" fillId="2" borderId="3" xfId="0" applyFont="1" applyFill="1" applyBorder="1" applyAlignment="1">
      <alignment vertical="top" wrapText="1"/>
    </xf>
    <xf numFmtId="0" fontId="24" fillId="2" borderId="10" xfId="0" applyFont="1" applyFill="1" applyBorder="1" applyAlignment="1">
      <alignment vertical="top" wrapText="1"/>
    </xf>
    <xf numFmtId="0" fontId="25" fillId="2" borderId="10" xfId="0" applyFont="1" applyFill="1" applyBorder="1" applyAlignment="1">
      <alignment vertical="top" wrapText="1"/>
    </xf>
    <xf numFmtId="0" fontId="24" fillId="2" borderId="7" xfId="0" applyFont="1" applyFill="1" applyBorder="1" applyAlignment="1">
      <alignment vertical="top" wrapText="1"/>
    </xf>
    <xf numFmtId="0" fontId="25" fillId="2" borderId="7" xfId="0" applyFont="1" applyFill="1" applyBorder="1" applyAlignment="1">
      <alignment vertical="top" wrapText="1"/>
    </xf>
    <xf numFmtId="0" fontId="22" fillId="2" borderId="1" xfId="0" applyFont="1" applyFill="1" applyBorder="1" applyAlignment="1">
      <alignment horizontal="left" vertical="top" wrapText="1"/>
    </xf>
    <xf numFmtId="0" fontId="22" fillId="2" borderId="7" xfId="0" applyFont="1" applyFill="1" applyBorder="1" applyAlignment="1">
      <alignment horizontal="left" vertical="top" wrapText="1"/>
    </xf>
    <xf numFmtId="0" fontId="22" fillId="2" borderId="0" xfId="0" applyFont="1" applyFill="1" applyAlignment="1">
      <alignment horizontal="left" vertical="top" wrapText="1"/>
    </xf>
    <xf numFmtId="0" fontId="13" fillId="2" borderId="0" xfId="0" applyFont="1" applyFill="1" applyAlignment="1">
      <alignment horizontal="left" vertical="top" wrapText="1"/>
    </xf>
    <xf numFmtId="0" fontId="11" fillId="2" borderId="0" xfId="0" applyFont="1" applyFill="1" applyAlignment="1">
      <alignment horizontal="left" vertical="top" wrapText="1"/>
    </xf>
    <xf numFmtId="0" fontId="11" fillId="2" borderId="0" xfId="0" applyFont="1" applyFill="1" applyAlignment="1">
      <alignment horizontal="center" vertical="center" wrapText="1"/>
    </xf>
    <xf numFmtId="0" fontId="11" fillId="2" borderId="0" xfId="0" applyFont="1" applyFill="1" applyAlignment="1">
      <alignment horizontal="left" vertical="center" wrapText="1"/>
    </xf>
    <xf numFmtId="0" fontId="13" fillId="2" borderId="0" xfId="0" applyFont="1" applyFill="1" applyAlignment="1">
      <alignment horizontal="center" vertical="center" wrapText="1"/>
    </xf>
    <xf numFmtId="0" fontId="12" fillId="6" borderId="1" xfId="0" applyFont="1" applyFill="1" applyBorder="1" applyAlignment="1">
      <alignment vertical="center" shrinkToFit="1"/>
    </xf>
    <xf numFmtId="0" fontId="8" fillId="2" borderId="0" xfId="0" applyFont="1" applyFill="1" applyAlignment="1">
      <alignment horizontal="left" vertical="top" wrapText="1"/>
    </xf>
    <xf numFmtId="0" fontId="22" fillId="2" borderId="0" xfId="0" applyFont="1" applyFill="1" applyAlignment="1">
      <alignment horizontal="center" vertical="center" wrapText="1"/>
    </xf>
    <xf numFmtId="0" fontId="8" fillId="2" borderId="0" xfId="0" applyFont="1" applyFill="1" applyAlignment="1">
      <alignment horizontal="left" vertical="center" wrapText="1"/>
    </xf>
    <xf numFmtId="0" fontId="26" fillId="2" borderId="0" xfId="0" applyFont="1" applyFill="1" applyAlignment="1">
      <alignment vertical="center" shrinkToFit="1"/>
    </xf>
    <xf numFmtId="0" fontId="27" fillId="11" borderId="12" xfId="0" applyFont="1" applyFill="1" applyBorder="1" applyAlignment="1">
      <alignment horizontal="center" vertical="center" shrinkToFit="1"/>
    </xf>
    <xf numFmtId="0" fontId="12" fillId="6" borderId="12" xfId="0" applyFont="1" applyFill="1" applyBorder="1" applyAlignment="1">
      <alignment horizontal="right" vertical="center" shrinkToFit="1"/>
    </xf>
    <xf numFmtId="0" fontId="22" fillId="2" borderId="0" xfId="0" applyFont="1" applyFill="1" applyAlignment="1">
      <alignment horizontal="left" vertical="top"/>
    </xf>
    <xf numFmtId="0" fontId="22" fillId="2" borderId="0" xfId="0" applyFont="1" applyFill="1" applyAlignment="1">
      <alignment horizontal="center" vertical="center"/>
    </xf>
    <xf numFmtId="0" fontId="27" fillId="11" borderId="12" xfId="0" applyFont="1" applyFill="1" applyBorder="1" applyAlignment="1">
      <alignment horizontal="center" vertical="center" wrapText="1" shrinkToFit="1"/>
    </xf>
    <xf numFmtId="0" fontId="22" fillId="2" borderId="0" xfId="0" applyFont="1" applyFill="1" applyAlignment="1">
      <alignment vertical="top"/>
    </xf>
    <xf numFmtId="0" fontId="28" fillId="2" borderId="0" xfId="0" applyFont="1" applyFill="1" applyAlignment="1">
      <alignment vertical="top"/>
    </xf>
    <xf numFmtId="0" fontId="22" fillId="2" borderId="3" xfId="0" applyFont="1" applyFill="1" applyBorder="1" applyAlignment="1">
      <alignment vertical="top" wrapText="1"/>
    </xf>
    <xf numFmtId="0" fontId="22" fillId="2" borderId="10" xfId="0" applyFont="1" applyFill="1" applyBorder="1" applyAlignment="1">
      <alignment vertical="top" wrapText="1"/>
    </xf>
    <xf numFmtId="0" fontId="22" fillId="2" borderId="7" xfId="0" applyFont="1" applyFill="1" applyBorder="1" applyAlignment="1">
      <alignment vertical="top" wrapText="1"/>
    </xf>
    <xf numFmtId="0" fontId="21" fillId="2" borderId="3" xfId="0" applyFont="1" applyFill="1" applyBorder="1" applyAlignment="1">
      <alignment vertical="top" wrapText="1"/>
    </xf>
    <xf numFmtId="0" fontId="21" fillId="2" borderId="7" xfId="0" applyFont="1" applyFill="1" applyBorder="1" applyAlignment="1">
      <alignment vertical="top" wrapText="1"/>
    </xf>
    <xf numFmtId="0" fontId="21" fillId="2" borderId="10" xfId="0" applyFont="1" applyFill="1" applyBorder="1" applyAlignment="1">
      <alignment vertical="top" wrapText="1"/>
    </xf>
    <xf numFmtId="0" fontId="16" fillId="5" borderId="3" xfId="1" applyFont="1" applyFill="1" applyBorder="1" applyAlignment="1">
      <alignment horizontal="center" vertical="center" wrapText="1"/>
    </xf>
    <xf numFmtId="0" fontId="16" fillId="5" borderId="7"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1" xfId="1" applyFont="1" applyFill="1" applyBorder="1" applyAlignment="1">
      <alignment horizontal="center" vertical="center" shrinkToFit="1"/>
    </xf>
    <xf numFmtId="0" fontId="16" fillId="5" borderId="3" xfId="1" applyFont="1" applyFill="1" applyBorder="1" applyAlignment="1">
      <alignment horizontal="center" vertical="center" wrapText="1" shrinkToFit="1"/>
    </xf>
    <xf numFmtId="0" fontId="16" fillId="5" borderId="7" xfId="1" applyFont="1" applyFill="1" applyBorder="1" applyAlignment="1">
      <alignment horizontal="center" vertical="center" wrapText="1" shrinkToFit="1"/>
    </xf>
    <xf numFmtId="0" fontId="11" fillId="5" borderId="1" xfId="1" applyFont="1" applyFill="1" applyBorder="1" applyAlignment="1">
      <alignment horizontal="center" vertical="center" wrapText="1"/>
    </xf>
    <xf numFmtId="0" fontId="20" fillId="6" borderId="17" xfId="0" applyFont="1" applyFill="1" applyBorder="1" applyAlignment="1">
      <alignment horizontal="center" vertical="center"/>
    </xf>
    <xf numFmtId="0" fontId="20" fillId="6" borderId="4" xfId="0" applyFont="1" applyFill="1" applyBorder="1" applyAlignment="1">
      <alignment horizontal="center" vertical="center"/>
    </xf>
    <xf numFmtId="0" fontId="7" fillId="2" borderId="1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6" fillId="5" borderId="1" xfId="1" applyFont="1" applyFill="1" applyBorder="1" applyAlignment="1">
      <alignment horizontal="center" vertical="center" wrapText="1" shrinkToFit="1"/>
    </xf>
    <xf numFmtId="0" fontId="11" fillId="2" borderId="0" xfId="0" applyFont="1" applyFill="1" applyAlignment="1">
      <alignment horizontal="left" vertical="center"/>
    </xf>
    <xf numFmtId="0" fontId="12" fillId="3" borderId="9" xfId="0" applyFont="1" applyFill="1" applyBorder="1" applyAlignment="1">
      <alignment horizontal="center" vertical="top"/>
    </xf>
    <xf numFmtId="0" fontId="12" fillId="3" borderId="6" xfId="0" applyFont="1" applyFill="1" applyBorder="1" applyAlignment="1">
      <alignment horizontal="center" vertical="top"/>
    </xf>
    <xf numFmtId="0" fontId="13" fillId="4" borderId="9" xfId="0" applyFont="1" applyFill="1" applyBorder="1" applyAlignment="1" applyProtection="1">
      <alignment horizontal="center" vertical="center" shrinkToFit="1"/>
      <protection locked="0"/>
    </xf>
    <xf numFmtId="0" fontId="13" fillId="4" borderId="5" xfId="0" applyFont="1" applyFill="1" applyBorder="1" applyAlignment="1" applyProtection="1">
      <alignment horizontal="center" vertical="center" shrinkToFit="1"/>
      <protection locked="0"/>
    </xf>
    <xf numFmtId="0" fontId="13" fillId="4" borderId="6" xfId="0" applyFont="1" applyFill="1" applyBorder="1" applyAlignment="1" applyProtection="1">
      <alignment horizontal="center" vertical="center" shrinkToFit="1"/>
      <protection locked="0"/>
    </xf>
    <xf numFmtId="0" fontId="12" fillId="3" borderId="1" xfId="0" applyFont="1" applyFill="1" applyBorder="1" applyAlignment="1">
      <alignment horizontal="center" vertical="center"/>
    </xf>
    <xf numFmtId="0" fontId="14" fillId="2" borderId="13" xfId="0" applyFont="1" applyFill="1" applyBorder="1" applyAlignment="1">
      <alignment horizontal="right" vertical="top"/>
    </xf>
    <xf numFmtId="0" fontId="11" fillId="2" borderId="13" xfId="0" applyFont="1" applyFill="1" applyBorder="1" applyAlignment="1">
      <alignment horizontal="center" vertical="center" shrinkToFit="1"/>
    </xf>
    <xf numFmtId="0" fontId="14" fillId="2" borderId="0" xfId="0" applyFont="1" applyFill="1" applyAlignment="1">
      <alignment horizontal="right" vertical="top"/>
    </xf>
    <xf numFmtId="0" fontId="11" fillId="2" borderId="0" xfId="0" applyFont="1" applyFill="1" applyAlignment="1">
      <alignment horizontal="center" vertical="center" shrinkToFit="1"/>
    </xf>
    <xf numFmtId="0" fontId="23" fillId="3" borderId="1" xfId="0" applyFont="1" applyFill="1" applyBorder="1" applyAlignment="1">
      <alignment horizontal="center" vertical="center"/>
    </xf>
    <xf numFmtId="0" fontId="21" fillId="2" borderId="3"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0" fillId="7" borderId="24" xfId="0" applyFill="1" applyBorder="1" applyAlignment="1">
      <alignment horizontal="center" vertical="center"/>
    </xf>
    <xf numFmtId="0" fontId="0" fillId="7" borderId="20" xfId="0" applyFill="1" applyBorder="1" applyAlignment="1">
      <alignment horizontal="center" vertical="center"/>
    </xf>
    <xf numFmtId="0" fontId="0" fillId="7" borderId="11" xfId="0" applyFill="1" applyBorder="1" applyAlignment="1">
      <alignment horizontal="center" vertical="center"/>
    </xf>
    <xf numFmtId="0" fontId="0" fillId="7" borderId="13" xfId="0" applyFill="1" applyBorder="1" applyAlignment="1">
      <alignment horizontal="center" vertical="center"/>
    </xf>
    <xf numFmtId="0" fontId="0" fillId="7" borderId="18" xfId="0" applyFill="1" applyBorder="1" applyAlignment="1">
      <alignment horizontal="center" vertical="center"/>
    </xf>
    <xf numFmtId="0" fontId="0" fillId="7" borderId="26" xfId="0" applyFill="1" applyBorder="1" applyAlignment="1">
      <alignment horizontal="center" vertical="center"/>
    </xf>
    <xf numFmtId="0" fontId="0" fillId="7" borderId="27" xfId="0" applyFill="1" applyBorder="1" applyAlignment="1">
      <alignment horizontal="center" vertical="center"/>
    </xf>
    <xf numFmtId="0" fontId="0" fillId="7" borderId="38" xfId="0" applyFill="1" applyBorder="1" applyAlignment="1">
      <alignment horizontal="center" vertical="center"/>
    </xf>
    <xf numFmtId="0" fontId="0" fillId="7" borderId="19" xfId="0" applyFill="1" applyBorder="1" applyAlignment="1">
      <alignment horizontal="center" vertical="center"/>
    </xf>
    <xf numFmtId="0" fontId="0" fillId="7" borderId="53" xfId="0" applyFill="1" applyBorder="1" applyAlignment="1">
      <alignment horizontal="center" vertical="center"/>
    </xf>
    <xf numFmtId="0" fontId="0" fillId="7" borderId="54" xfId="0" applyFill="1" applyBorder="1" applyAlignment="1">
      <alignment horizontal="center" vertical="center"/>
    </xf>
    <xf numFmtId="0" fontId="0" fillId="7" borderId="22" xfId="0" applyFill="1" applyBorder="1" applyAlignment="1">
      <alignment horizontal="center" vertical="center"/>
    </xf>
    <xf numFmtId="0" fontId="0" fillId="7" borderId="21" xfId="0" applyFill="1" applyBorder="1" applyAlignment="1">
      <alignment horizontal="center" vertical="center"/>
    </xf>
    <xf numFmtId="0" fontId="0" fillId="7" borderId="23" xfId="0" applyFill="1" applyBorder="1" applyAlignment="1">
      <alignment horizontal="center" vertical="center"/>
    </xf>
  </cellXfs>
  <cellStyles count="8">
    <cellStyle name="パーセント" xfId="7" builtinId="5"/>
    <cellStyle name="標準" xfId="0" builtinId="0"/>
    <cellStyle name="標準 2" xfId="5" xr:uid="{00000000-0005-0000-0000-000002000000}"/>
    <cellStyle name="標準 2 2" xfId="3" xr:uid="{00000000-0005-0000-0000-000003000000}"/>
    <cellStyle name="標準 2 2 2" xfId="4" xr:uid="{00000000-0005-0000-0000-000004000000}"/>
    <cellStyle name="標準 2 4" xfId="6" xr:uid="{00000000-0005-0000-0000-000005000000}"/>
    <cellStyle name="標準 3" xfId="1" xr:uid="{00000000-0005-0000-0000-000006000000}"/>
    <cellStyle name="標準 4" xfId="2" xr:uid="{00000000-0005-0000-0000-000007000000}"/>
  </cellStyles>
  <dxfs count="10">
    <dxf>
      <font>
        <color rgb="FF9C0006"/>
      </font>
      <fill>
        <patternFill>
          <bgColor rgb="FFFFC7CE"/>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
      <fill>
        <patternFill>
          <bgColor theme="1" tint="0.499984740745262"/>
        </patternFill>
      </fill>
    </dxf>
    <dxf>
      <font>
        <strike val="0"/>
        <color theme="1"/>
      </font>
      <fill>
        <patternFill>
          <bgColor theme="1" tint="0.499984740745262"/>
        </patternFill>
      </fill>
    </dxf>
    <dxf>
      <fill>
        <patternFill>
          <bgColor theme="1" tint="0.499984740745262"/>
        </patternFill>
      </fill>
    </dxf>
  </dxfs>
  <tableStyles count="0" defaultTableStyle="TableStyleMedium2" defaultPivotStyle="PivotStyleLight16"/>
  <colors>
    <mruColors>
      <color rgb="FF0000FF"/>
      <color rgb="FFFF00FF"/>
      <color rgb="FFCCFFFF"/>
      <color rgb="FFFFCCFF"/>
      <color rgb="FFCCFF99"/>
      <color rgb="FFCCFFCC"/>
      <color rgb="FFFF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76201</xdr:colOff>
      <xdr:row>15</xdr:row>
      <xdr:rowOff>3931597</xdr:rowOff>
    </xdr:from>
    <xdr:to>
      <xdr:col>7</xdr:col>
      <xdr:colOff>3594100</xdr:colOff>
      <xdr:row>19</xdr:row>
      <xdr:rowOff>1950471</xdr:rowOff>
    </xdr:to>
    <xdr:sp macro="" textlink="">
      <xdr:nvSpPr>
        <xdr:cNvPr id="2" name="角丸四角形吹き出し 3" hidden="1">
          <a:extLst>
            <a:ext uri="{FF2B5EF4-FFF2-40B4-BE49-F238E27FC236}">
              <a16:creationId xmlns:a16="http://schemas.microsoft.com/office/drawing/2014/main" id="{1248CD9B-0103-4FDD-BB5B-D16D5250C6D2}"/>
            </a:ext>
          </a:extLst>
        </xdr:cNvPr>
        <xdr:cNvSpPr/>
      </xdr:nvSpPr>
      <xdr:spPr>
        <a:xfrm>
          <a:off x="14116051" y="13475647"/>
          <a:ext cx="3517899" cy="7448624"/>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達成条件の№</a:t>
          </a:r>
          <a:r>
            <a:rPr kumimoji="1" lang="en-US" altLang="ja-JP" sz="1600">
              <a:solidFill>
                <a:schemeClr val="dk1"/>
              </a:solidFill>
              <a:latin typeface="Meiryo UI" panose="020B0604030504040204" pitchFamily="50" charset="-128"/>
              <a:ea typeface="Meiryo UI" panose="020B0604030504040204" pitchFamily="50" charset="-128"/>
              <a:cs typeface="+mn-cs"/>
            </a:rPr>
            <a:t>22</a:t>
          </a:r>
          <a:r>
            <a:rPr kumimoji="1" lang="ja-JP" altLang="en-US" sz="1600">
              <a:solidFill>
                <a:schemeClr val="dk1"/>
              </a:solidFill>
              <a:latin typeface="Meiryo UI" panose="020B0604030504040204" pitchFamily="50" charset="-128"/>
              <a:ea typeface="Meiryo UI" panose="020B0604030504040204" pitchFamily="50" charset="-128"/>
              <a:cs typeface="+mn-cs"/>
            </a:rPr>
            <a:t>以降に機器に対するルールの策定が登場しています。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達成条件№４を№</a:t>
          </a:r>
          <a:r>
            <a:rPr kumimoji="1" lang="en-US" altLang="ja-JP" sz="1600">
              <a:solidFill>
                <a:schemeClr val="dk1"/>
              </a:solidFill>
              <a:latin typeface="Meiryo UI" panose="020B0604030504040204" pitchFamily="50" charset="-128"/>
              <a:ea typeface="Meiryo UI" panose="020B0604030504040204" pitchFamily="50" charset="-128"/>
              <a:cs typeface="+mn-cs"/>
            </a:rPr>
            <a:t>29~30</a:t>
          </a:r>
          <a:r>
            <a:rPr kumimoji="1" lang="ja-JP" altLang="en-US" sz="1600">
              <a:solidFill>
                <a:schemeClr val="dk1"/>
              </a:solidFill>
              <a:latin typeface="Meiryo UI" panose="020B0604030504040204" pitchFamily="50" charset="-128"/>
              <a:ea typeface="Meiryo UI" panose="020B0604030504040204" pitchFamily="50" charset="-128"/>
              <a:cs typeface="+mn-cs"/>
            </a:rPr>
            <a:t>付近に移動</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してはいかがでしょうか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機器に実装するルールではないため人に対するルールのためこのままとします</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1</xdr:col>
      <xdr:colOff>0</xdr:colOff>
      <xdr:row>15</xdr:row>
      <xdr:rowOff>2121172</xdr:rowOff>
    </xdr:from>
    <xdr:ext cx="2790372" cy="1908470"/>
    <xdr:sp macro="" textlink="">
      <xdr:nvSpPr>
        <xdr:cNvPr id="3" name="角丸四角形吹き出し 4" hidden="1">
          <a:extLst>
            <a:ext uri="{FF2B5EF4-FFF2-40B4-BE49-F238E27FC236}">
              <a16:creationId xmlns:a16="http://schemas.microsoft.com/office/drawing/2014/main" id="{65702C84-FF3B-4E08-8473-353B05326A41}"/>
            </a:ext>
          </a:extLst>
        </xdr:cNvPr>
        <xdr:cNvSpPr/>
      </xdr:nvSpPr>
      <xdr:spPr>
        <a:xfrm>
          <a:off x="447675" y="12360547"/>
          <a:ext cx="2790372" cy="1908470"/>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algn="l">
            <a:lnSpc>
              <a:spcPts val="1700"/>
            </a:lnSpc>
          </a:pPr>
          <a:r>
            <a:rPr kumimoji="1" lang="ja-JP" altLang="en-US" sz="1600">
              <a:latin typeface="Meiryo UI" panose="020B0604030504040204" pitchFamily="50" charset="-128"/>
              <a:ea typeface="Meiryo UI" panose="020B0604030504040204" pitchFamily="50" charset="-128"/>
            </a:rPr>
            <a:t>以降にそれぞれのルールの策定が登場する為、</a:t>
          </a:r>
          <a:r>
            <a:rPr kumimoji="1" lang="ja-JP" altLang="ja-JP" sz="1100">
              <a:solidFill>
                <a:schemeClr val="dk1"/>
              </a:solidFill>
              <a:effectLst/>
              <a:latin typeface="+mn-lt"/>
              <a:ea typeface="+mn-ea"/>
              <a:cs typeface="+mn-cs"/>
            </a:rPr>
            <a:t>”</a:t>
          </a:r>
          <a:r>
            <a:rPr kumimoji="1" lang="ja-JP" altLang="en-US" sz="1600">
              <a:latin typeface="Meiryo UI" panose="020B0604030504040204" pitchFamily="50" charset="-128"/>
              <a:ea typeface="Meiryo UI" panose="020B0604030504040204" pitchFamily="50" charset="-128"/>
            </a:rPr>
            <a:t>ルール”というラベルは不要とし、守秘義務というラベルとし、達成条件３のみとしてはいかがでしょうか</a:t>
          </a:r>
          <a:endParaRPr kumimoji="1" lang="en-US" altLang="ja-JP" sz="1600">
            <a:latin typeface="Meiryo UI" panose="020B0604030504040204" pitchFamily="50" charset="-128"/>
            <a:ea typeface="Meiryo UI" panose="020B0604030504040204" pitchFamily="50" charset="-128"/>
          </a:endParaRPr>
        </a:p>
        <a:p>
          <a:pPr algn="l">
            <a:lnSpc>
              <a:spcPts val="1700"/>
            </a:lnSpc>
          </a:pPr>
          <a:endParaRPr kumimoji="1" lang="en-US" altLang="ja-JP" sz="1600">
            <a:latin typeface="Meiryo UI" panose="020B0604030504040204" pitchFamily="50" charset="-128"/>
            <a:ea typeface="Meiryo UI" panose="020B0604030504040204" pitchFamily="50" charset="-128"/>
          </a:endParaRPr>
        </a:p>
        <a:p>
          <a:pPr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rPr>
            <a:t>→機密情報を扱うルール としました</a:t>
          </a:r>
          <a:endParaRPr kumimoji="1" lang="en-US" altLang="ja-JP" sz="16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7</xdr:col>
      <xdr:colOff>3445537</xdr:colOff>
      <xdr:row>19</xdr:row>
      <xdr:rowOff>4620638</xdr:rowOff>
    </xdr:from>
    <xdr:ext cx="5261499" cy="1919776"/>
    <xdr:sp macro="" textlink="">
      <xdr:nvSpPr>
        <xdr:cNvPr id="4" name="角丸四角形吹き出し 5" hidden="1">
          <a:extLst>
            <a:ext uri="{FF2B5EF4-FFF2-40B4-BE49-F238E27FC236}">
              <a16:creationId xmlns:a16="http://schemas.microsoft.com/office/drawing/2014/main" id="{B02BE37F-CCEE-4507-96FB-71644DBFE6BA}"/>
            </a:ext>
          </a:extLst>
        </xdr:cNvPr>
        <xdr:cNvSpPr/>
      </xdr:nvSpPr>
      <xdr:spPr>
        <a:xfrm>
          <a:off x="17485387" y="231943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5" name="角丸四角形吹き出し 7" hidden="1">
          <a:extLst>
            <a:ext uri="{FF2B5EF4-FFF2-40B4-BE49-F238E27FC236}">
              <a16:creationId xmlns:a16="http://schemas.microsoft.com/office/drawing/2014/main" id="{5BA7D878-4103-4662-8C10-DBEEBCE7922D}"/>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3</xdr:col>
      <xdr:colOff>0</xdr:colOff>
      <xdr:row>125</xdr:row>
      <xdr:rowOff>851170</xdr:rowOff>
    </xdr:from>
    <xdr:to>
      <xdr:col>4</xdr:col>
      <xdr:colOff>761999</xdr:colOff>
      <xdr:row>125</xdr:row>
      <xdr:rowOff>2175541</xdr:rowOff>
    </xdr:to>
    <xdr:sp macro="" textlink="">
      <xdr:nvSpPr>
        <xdr:cNvPr id="6" name="角丸四角形吹き出し 10" hidden="1">
          <a:extLst>
            <a:ext uri="{FF2B5EF4-FFF2-40B4-BE49-F238E27FC236}">
              <a16:creationId xmlns:a16="http://schemas.microsoft.com/office/drawing/2014/main" id="{2980EB7E-2A83-4639-9CEF-1C4657DFAB0A}"/>
            </a:ext>
          </a:extLst>
        </xdr:cNvPr>
        <xdr:cNvSpPr/>
      </xdr:nvSpPr>
      <xdr:spPr>
        <a:xfrm>
          <a:off x="3514725" y="319119520"/>
          <a:ext cx="5114924" cy="1324371"/>
        </a:xfrm>
        <a:prstGeom prst="wedgeRoundRectCallout">
          <a:avLst>
            <a:gd name="adj1" fmla="val -14953"/>
            <a:gd name="adj2" fmla="val 8432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認証・認可の対策が全ての原因の特定を可能とするわけではないと思います。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また、言葉が重複しているので、「さらに」以降は削除しても良いと思います。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a:t>
          </a:r>
          <a:r>
            <a:rPr kumimoji="1" lang="ja-JP" altLang="en-US" sz="1600">
              <a:solidFill>
                <a:srgbClr val="FF0000"/>
              </a:solidFill>
              <a:latin typeface="Meiryo UI" panose="020B0604030504040204" pitchFamily="50" charset="-128"/>
              <a:ea typeface="Meiryo UI" panose="020B0604030504040204" pitchFamily="50" charset="-128"/>
              <a:cs typeface="+mn-cs"/>
            </a:rPr>
            <a:t>特定から調査に変更の上のこしました</a:t>
          </a:r>
        </a:p>
      </xdr:txBody>
    </xdr:sp>
    <xdr:clientData/>
  </xdr:twoCellAnchor>
  <xdr:twoCellAnchor>
    <xdr:from>
      <xdr:col>2</xdr:col>
      <xdr:colOff>107042</xdr:colOff>
      <xdr:row>65</xdr:row>
      <xdr:rowOff>1758043</xdr:rowOff>
    </xdr:from>
    <xdr:to>
      <xdr:col>4</xdr:col>
      <xdr:colOff>332921</xdr:colOff>
      <xdr:row>65</xdr:row>
      <xdr:rowOff>2833930</xdr:rowOff>
    </xdr:to>
    <xdr:sp macro="" textlink="">
      <xdr:nvSpPr>
        <xdr:cNvPr id="7" name="角丸四角形吹き出し 14" hidden="1">
          <a:extLst>
            <a:ext uri="{FF2B5EF4-FFF2-40B4-BE49-F238E27FC236}">
              <a16:creationId xmlns:a16="http://schemas.microsoft.com/office/drawing/2014/main" id="{638EFD8E-86B6-414B-BC70-02ECC8298541}"/>
            </a:ext>
          </a:extLst>
        </xdr:cNvPr>
        <xdr:cNvSpPr/>
      </xdr:nvSpPr>
      <xdr:spPr>
        <a:xfrm>
          <a:off x="2088242" y="145661743"/>
          <a:ext cx="6112329" cy="1075887"/>
        </a:xfrm>
        <a:prstGeom prst="wedgeRoundRectCallout">
          <a:avLst>
            <a:gd name="adj1" fmla="val -41806"/>
            <a:gd name="adj2" fmla="val 120334"/>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No.11</a:t>
          </a:r>
          <a:r>
            <a:rPr kumimoji="1" lang="ja-JP" altLang="en-US" sz="1600">
              <a:solidFill>
                <a:schemeClr val="dk1"/>
              </a:solidFill>
              <a:latin typeface="Meiryo UI" panose="020B0604030504040204" pitchFamily="50" charset="-128"/>
              <a:ea typeface="Meiryo UI" panose="020B0604030504040204" pitchFamily="50" charset="-128"/>
              <a:cs typeface="+mn-cs"/>
            </a:rPr>
            <a:t>と</a:t>
          </a:r>
          <a:r>
            <a:rPr kumimoji="1" lang="en-US" altLang="ja-JP" sz="1600">
              <a:solidFill>
                <a:schemeClr val="dk1"/>
              </a:solidFill>
              <a:latin typeface="Meiryo UI" panose="020B0604030504040204" pitchFamily="50" charset="-128"/>
              <a:ea typeface="Meiryo UI" panose="020B0604030504040204" pitchFamily="50" charset="-128"/>
              <a:cs typeface="+mn-cs"/>
            </a:rPr>
            <a:t>No.12</a:t>
          </a:r>
          <a:r>
            <a:rPr kumimoji="1" lang="ja-JP" altLang="en-US" sz="1600">
              <a:solidFill>
                <a:schemeClr val="dk1"/>
              </a:solidFill>
              <a:latin typeface="Meiryo UI" panose="020B0604030504040204" pitchFamily="50" charset="-128"/>
              <a:ea typeface="Meiryo UI" panose="020B0604030504040204" pitchFamily="50" charset="-128"/>
              <a:cs typeface="+mn-cs"/>
            </a:rPr>
            <a:t>で「情報」と「機器」が</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情報資産の管理</a:t>
          </a:r>
          <a:r>
            <a:rPr kumimoji="1" lang="en-US" altLang="ja-JP" sz="1600">
              <a:solidFill>
                <a:schemeClr val="dk1"/>
              </a:solidFill>
              <a:latin typeface="Meiryo UI" panose="020B0604030504040204" pitchFamily="50" charset="-128"/>
              <a:ea typeface="Meiryo UI" panose="020B0604030504040204" pitchFamily="50" charset="-128"/>
              <a:cs typeface="+mn-cs"/>
            </a:rPr>
            <a:t>』</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としてまとめられているが、新規性や意匠性のある「試作品・製品」などを対象とした項目がありません。</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次回の見直しで検討をお願い致します。 </a:t>
          </a:r>
          <a:r>
            <a:rPr kumimoji="1" lang="ja-JP" altLang="en-US" sz="1600">
              <a:solidFill>
                <a:srgbClr val="FF0000"/>
              </a:solidFill>
              <a:latin typeface="Meiryo UI" panose="020B0604030504040204" pitchFamily="50" charset="-128"/>
              <a:ea typeface="Meiryo UI" panose="020B0604030504040204" pitchFamily="50" charset="-128"/>
              <a:cs typeface="+mn-cs"/>
            </a:rPr>
            <a:t>→承知しました</a:t>
          </a:r>
        </a:p>
      </xdr:txBody>
    </xdr:sp>
    <xdr:clientData/>
  </xdr:twoCellAnchor>
  <xdr:twoCellAnchor>
    <xdr:from>
      <xdr:col>4</xdr:col>
      <xdr:colOff>162127</xdr:colOff>
      <xdr:row>89</xdr:row>
      <xdr:rowOff>55450</xdr:rowOff>
    </xdr:from>
    <xdr:to>
      <xdr:col>7</xdr:col>
      <xdr:colOff>3524251</xdr:colOff>
      <xdr:row>89</xdr:row>
      <xdr:rowOff>756595</xdr:rowOff>
    </xdr:to>
    <xdr:sp macro="" textlink="">
      <xdr:nvSpPr>
        <xdr:cNvPr id="8" name="角丸四角形吹き出し 16" hidden="1">
          <a:extLst>
            <a:ext uri="{FF2B5EF4-FFF2-40B4-BE49-F238E27FC236}">
              <a16:creationId xmlns:a16="http://schemas.microsoft.com/office/drawing/2014/main" id="{F2CBED78-3D51-489F-89E2-F5EDAF645011}"/>
            </a:ext>
          </a:extLst>
        </xdr:cNvPr>
        <xdr:cNvSpPr/>
      </xdr:nvSpPr>
      <xdr:spPr>
        <a:xfrm>
          <a:off x="8029777" y="224073925"/>
          <a:ext cx="9534324" cy="701145"/>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「接続」とありますが、物理的な状態をイメージするので達成基準で使用している「利用」に変更した方が良いかと考えます → </a:t>
          </a: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1</xdr:col>
      <xdr:colOff>0</xdr:colOff>
      <xdr:row>12</xdr:row>
      <xdr:rowOff>330200</xdr:rowOff>
    </xdr:from>
    <xdr:ext cx="7889875" cy="1767140"/>
    <xdr:sp macro="" textlink="">
      <xdr:nvSpPr>
        <xdr:cNvPr id="10" name="角丸四角形吹き出し 20" hidden="1">
          <a:extLst>
            <a:ext uri="{FF2B5EF4-FFF2-40B4-BE49-F238E27FC236}">
              <a16:creationId xmlns:a16="http://schemas.microsoft.com/office/drawing/2014/main" id="{6DA712FC-C60B-4134-81DD-F75FCC8BF09A}"/>
            </a:ext>
          </a:extLst>
        </xdr:cNvPr>
        <xdr:cNvSpPr/>
      </xdr:nvSpPr>
      <xdr:spPr>
        <a:xfrm>
          <a:off x="447675" y="2130425"/>
          <a:ext cx="7889875" cy="1767140"/>
        </a:xfrm>
        <a:prstGeom prst="wedgeRoundRectCallout">
          <a:avLst>
            <a:gd name="adj1" fmla="val 17459"/>
            <a:gd name="adj2" fmla="val -94750"/>
            <a:gd name="adj3" fmla="val 16667"/>
          </a:avLst>
        </a:prstGeom>
        <a:solidFill>
          <a:schemeClr val="accent6">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en-US" altLang="ja-JP" sz="1800">
              <a:solidFill>
                <a:schemeClr val="dk1"/>
              </a:solidFill>
              <a:effectLst/>
              <a:latin typeface="Meiryo UI" panose="020B0604030504040204" pitchFamily="50" charset="-128"/>
              <a:ea typeface="Meiryo UI" panose="020B0604030504040204" pitchFamily="50" charset="-128"/>
              <a:cs typeface="+mn-cs"/>
            </a:rPr>
            <a:t>F</a:t>
          </a:r>
          <a:r>
            <a:rPr lang="ja-JP" altLang="ja-JP" sz="1800">
              <a:solidFill>
                <a:schemeClr val="dk1"/>
              </a:solidFill>
              <a:effectLst/>
              <a:latin typeface="Meiryo UI" panose="020B0604030504040204" pitchFamily="50" charset="-128"/>
              <a:ea typeface="Meiryo UI" panose="020B0604030504040204" pitchFamily="50" charset="-128"/>
              <a:cs typeface="+mn-cs"/>
            </a:rPr>
            <a:t>列の目的と</a:t>
          </a:r>
          <a:r>
            <a:rPr lang="en-US" altLang="ja-JP" sz="1800">
              <a:solidFill>
                <a:schemeClr val="dk1"/>
              </a:solidFill>
              <a:effectLst/>
              <a:latin typeface="Meiryo UI" panose="020B0604030504040204" pitchFamily="50" charset="-128"/>
              <a:ea typeface="Meiryo UI" panose="020B0604030504040204" pitchFamily="50" charset="-128"/>
              <a:cs typeface="+mn-cs"/>
            </a:rPr>
            <a:t>G</a:t>
          </a:r>
          <a:r>
            <a:rPr lang="ja-JP" altLang="ja-JP" sz="1800">
              <a:solidFill>
                <a:schemeClr val="dk1"/>
              </a:solidFill>
              <a:effectLst/>
              <a:latin typeface="Meiryo UI" panose="020B0604030504040204" pitchFamily="50" charset="-128"/>
              <a:ea typeface="Meiryo UI" panose="020B0604030504040204" pitchFamily="50" charset="-128"/>
              <a:cs typeface="+mn-cs"/>
            </a:rPr>
            <a:t>列の要求事項について、順番を入れ替えたほうがよいと思いました。</a:t>
          </a:r>
        </a:p>
        <a:p>
          <a:r>
            <a:rPr lang="ja-JP" altLang="ja-JP" sz="1800">
              <a:solidFill>
                <a:schemeClr val="dk1"/>
              </a:solidFill>
              <a:effectLst/>
              <a:latin typeface="Meiryo UI" panose="020B0604030504040204" pitchFamily="50" charset="-128"/>
              <a:ea typeface="Meiryo UI" panose="020B0604030504040204" pitchFamily="50" charset="-128"/>
              <a:cs typeface="+mn-cs"/>
            </a:rPr>
            <a:t>たしかに「何のために」が重要なのですが、目的が先に来ると唐突な印象があると思い、</a:t>
          </a:r>
        </a:p>
        <a:p>
          <a:r>
            <a:rPr lang="ja-JP" altLang="ja-JP" sz="1800">
              <a:solidFill>
                <a:schemeClr val="dk1"/>
              </a:solidFill>
              <a:effectLst/>
              <a:latin typeface="Meiryo UI" panose="020B0604030504040204" pitchFamily="50" charset="-128"/>
              <a:ea typeface="Meiryo UI" panose="020B0604030504040204" pitchFamily="50" charset="-128"/>
              <a:cs typeface="+mn-cs"/>
            </a:rPr>
            <a:t>要求事項があって、それは「何のために」と読むほうが読み手側としては読みやすいかなと思いました。</a:t>
          </a:r>
        </a:p>
      </xdr:txBody>
    </xdr:sp>
    <xdr:clientData/>
  </xdr:oneCellAnchor>
  <xdr:oneCellAnchor>
    <xdr:from>
      <xdr:col>8</xdr:col>
      <xdr:colOff>0</xdr:colOff>
      <xdr:row>67</xdr:row>
      <xdr:rowOff>512706</xdr:rowOff>
    </xdr:from>
    <xdr:ext cx="8056788" cy="4015132"/>
    <xdr:sp macro="" textlink="">
      <xdr:nvSpPr>
        <xdr:cNvPr id="11" name="角丸四角形吹き出し 21" hidden="1">
          <a:extLst>
            <a:ext uri="{FF2B5EF4-FFF2-40B4-BE49-F238E27FC236}">
              <a16:creationId xmlns:a16="http://schemas.microsoft.com/office/drawing/2014/main" id="{09DD0178-AFE8-47E7-BD7A-E6F2E6DCF968}"/>
            </a:ext>
          </a:extLst>
        </xdr:cNvPr>
        <xdr:cNvSpPr/>
      </xdr:nvSpPr>
      <xdr:spPr>
        <a:xfrm>
          <a:off x="20659725" y="149378931"/>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8</xdr:col>
      <xdr:colOff>0</xdr:colOff>
      <xdr:row>70</xdr:row>
      <xdr:rowOff>0</xdr:rowOff>
    </xdr:from>
    <xdr:ext cx="10579844" cy="4021915"/>
    <xdr:sp macro="" textlink="">
      <xdr:nvSpPr>
        <xdr:cNvPr id="12" name="角丸四角形吹き出し 22" hidden="1">
          <a:extLst>
            <a:ext uri="{FF2B5EF4-FFF2-40B4-BE49-F238E27FC236}">
              <a16:creationId xmlns:a16="http://schemas.microsoft.com/office/drawing/2014/main" id="{F59F4B25-9F15-4B8E-97A7-9EDF30D4FD46}"/>
            </a:ext>
          </a:extLst>
        </xdr:cNvPr>
        <xdr:cNvSpPr/>
      </xdr:nvSpPr>
      <xdr:spPr>
        <a:xfrm>
          <a:off x="20659725" y="161558995"/>
          <a:ext cx="10579844" cy="4021915"/>
        </a:xfrm>
        <a:prstGeom prst="wedgeRoundRectCallout">
          <a:avLst>
            <a:gd name="adj1" fmla="val -31912"/>
            <a:gd name="adj2" fmla="val 64796"/>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28</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に定義した管理ルールにそって管理を実施すること。← 管理ルールを実践してればよい基準となっています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 管理のレベルは明示しない（できない）との考えです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回／年で実施し、発見された不備の是正などを実施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・・・「何を」をあえて記載しない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機器の管理レベル・ルールは個社で違うため詳細まで求めない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ja-JP" altLang="en-US" sz="1400">
              <a:solidFill>
                <a:srgbClr val="FF0000"/>
              </a:solidFill>
              <a:effectLst/>
              <a:latin typeface="Meiryo UI" panose="020B0604030504040204" pitchFamily="50" charset="-128"/>
              <a:ea typeface="Meiryo UI" panose="020B0604030504040204" pitchFamily="50" charset="-128"/>
              <a:cs typeface="+mn-cs"/>
            </a:rPr>
            <a:t>→はい</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タイトルを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管理ルールの維持例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に変更し、</a:t>
          </a:r>
        </a:p>
        <a:p>
          <a:r>
            <a:rPr lang="en-US" altLang="ja-JP" sz="1400">
              <a:solidFill>
                <a:schemeClr val="dk1"/>
              </a:solidFill>
              <a:effectLst/>
              <a:latin typeface="Meiryo UI" panose="020B0604030504040204" pitchFamily="50" charset="-128"/>
              <a:ea typeface="Meiryo UI" panose="020B0604030504040204" pitchFamily="50" charset="-128"/>
              <a:cs typeface="+mn-cs"/>
            </a:rPr>
            <a:t>No.27</a:t>
          </a:r>
          <a:r>
            <a:rPr lang="ja-JP" altLang="en-US" sz="1400">
              <a:solidFill>
                <a:schemeClr val="dk1"/>
              </a:solidFill>
              <a:effectLst/>
              <a:latin typeface="Meiryo UI" panose="020B0604030504040204" pitchFamily="50" charset="-128"/>
              <a:ea typeface="Meiryo UI" panose="020B0604030504040204" pitchFamily="50" charset="-128"/>
              <a:cs typeface="+mn-cs"/>
            </a:rPr>
            <a:t>の情報資産</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情報</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と同様に「何を」実施するか記載したほうが例としては分かりやすいと思います </a:t>
          </a:r>
          <a:r>
            <a:rPr lang="ja-JP" altLang="en-US" sz="1400">
              <a:solidFill>
                <a:srgbClr val="FF0000"/>
              </a:solidFill>
              <a:effectLst/>
              <a:latin typeface="Meiryo UI" panose="020B0604030504040204" pitchFamily="50" charset="-128"/>
              <a:ea typeface="Meiryo UI" panose="020B0604030504040204" pitchFamily="50" charset="-128"/>
              <a:cs typeface="+mn-cs"/>
            </a:rPr>
            <a:t>→目的語を「管理ルールに沿った管理状況の確認を」として反映しました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たとえば「管理ルールが有効に機能しているか点検</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棚卸・監査</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年で実施する」に変更する </a:t>
          </a:r>
          <a:r>
            <a:rPr lang="ja-JP" altLang="en-US" sz="1400">
              <a:solidFill>
                <a:srgbClr val="FF0000"/>
              </a:solidFill>
              <a:effectLst/>
              <a:latin typeface="Meiryo UI" panose="020B0604030504040204" pitchFamily="50" charset="-128"/>
              <a:ea typeface="Meiryo UI" panose="020B0604030504040204" pitchFamily="50" charset="-128"/>
              <a:cs typeface="+mn-cs"/>
            </a:rPr>
            <a:t>→管理ルールの有効性、よりは、管理ルールの対象物の状況確認を実施する方が有効と考えました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もともとは、</a:t>
          </a:r>
        </a:p>
        <a:p>
          <a:r>
            <a:rPr lang="ja-JP" altLang="en-US" sz="1400">
              <a:solidFill>
                <a:schemeClr val="dk1"/>
              </a:solidFill>
              <a:effectLst/>
              <a:latin typeface="Meiryo UI" panose="020B0604030504040204" pitchFamily="50" charset="-128"/>
              <a:ea typeface="Meiryo UI" panose="020B0604030504040204" pitchFamily="50" charset="-128"/>
              <a:cs typeface="+mn-cs"/>
            </a:rPr>
            <a:t>・ 情報資産（機器）の棚卸・リスクアセスメント・管理策適用、監査、改善、を年次サイクルで実施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でしたが、レベルアップ事例に記載されることになっています</a:t>
          </a:r>
        </a:p>
      </xdr:txBody>
    </xdr:sp>
    <xdr:clientData/>
  </xdr:oneCellAnchor>
  <xdr:oneCellAnchor>
    <xdr:from>
      <xdr:col>3</xdr:col>
      <xdr:colOff>0</xdr:colOff>
      <xdr:row>77</xdr:row>
      <xdr:rowOff>0</xdr:rowOff>
    </xdr:from>
    <xdr:ext cx="5151663" cy="1345465"/>
    <xdr:sp macro="" textlink="">
      <xdr:nvSpPr>
        <xdr:cNvPr id="13" name="角丸四角形吹き出し 23" hidden="1">
          <a:extLst>
            <a:ext uri="{FF2B5EF4-FFF2-40B4-BE49-F238E27FC236}">
              <a16:creationId xmlns:a16="http://schemas.microsoft.com/office/drawing/2014/main" id="{76549DF6-1800-4858-A343-D4BCB350C8E3}"/>
            </a:ext>
          </a:extLst>
        </xdr:cNvPr>
        <xdr:cNvSpPr/>
      </xdr:nvSpPr>
      <xdr:spPr>
        <a:xfrm>
          <a:off x="3514725" y="1884394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1</xdr:col>
      <xdr:colOff>0</xdr:colOff>
      <xdr:row>12</xdr:row>
      <xdr:rowOff>330200</xdr:rowOff>
    </xdr:from>
    <xdr:ext cx="7889875" cy="1767140"/>
    <xdr:sp macro="" textlink="">
      <xdr:nvSpPr>
        <xdr:cNvPr id="14" name="角丸四角形吹き出し 24" hidden="1">
          <a:extLst>
            <a:ext uri="{FF2B5EF4-FFF2-40B4-BE49-F238E27FC236}">
              <a16:creationId xmlns:a16="http://schemas.microsoft.com/office/drawing/2014/main" id="{4DE194D1-4070-4EF2-849A-A5176408C7BC}"/>
            </a:ext>
          </a:extLst>
        </xdr:cNvPr>
        <xdr:cNvSpPr/>
      </xdr:nvSpPr>
      <xdr:spPr>
        <a:xfrm>
          <a:off x="447675" y="2130425"/>
          <a:ext cx="7889875" cy="1767140"/>
        </a:xfrm>
        <a:prstGeom prst="wedgeRoundRectCallout">
          <a:avLst>
            <a:gd name="adj1" fmla="val 41000"/>
            <a:gd name="adj2" fmla="val -88462"/>
            <a:gd name="adj3" fmla="val 16667"/>
          </a:avLst>
        </a:prstGeom>
        <a:solidFill>
          <a:schemeClr val="accent6">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en-US" altLang="ja-JP" sz="1800">
              <a:solidFill>
                <a:schemeClr val="dk1"/>
              </a:solidFill>
              <a:effectLst/>
              <a:latin typeface="Meiryo UI" panose="020B0604030504040204" pitchFamily="50" charset="-128"/>
              <a:ea typeface="Meiryo UI" panose="020B0604030504040204" pitchFamily="50" charset="-128"/>
              <a:cs typeface="+mn-cs"/>
            </a:rPr>
            <a:t>F</a:t>
          </a:r>
          <a:r>
            <a:rPr lang="ja-JP" altLang="ja-JP" sz="1800">
              <a:solidFill>
                <a:schemeClr val="dk1"/>
              </a:solidFill>
              <a:effectLst/>
              <a:latin typeface="Meiryo UI" panose="020B0604030504040204" pitchFamily="50" charset="-128"/>
              <a:ea typeface="Meiryo UI" panose="020B0604030504040204" pitchFamily="50" charset="-128"/>
              <a:cs typeface="+mn-cs"/>
            </a:rPr>
            <a:t>列の目的と</a:t>
          </a:r>
          <a:r>
            <a:rPr lang="en-US" altLang="ja-JP" sz="1800">
              <a:solidFill>
                <a:schemeClr val="dk1"/>
              </a:solidFill>
              <a:effectLst/>
              <a:latin typeface="Meiryo UI" panose="020B0604030504040204" pitchFamily="50" charset="-128"/>
              <a:ea typeface="Meiryo UI" panose="020B0604030504040204" pitchFamily="50" charset="-128"/>
              <a:cs typeface="+mn-cs"/>
            </a:rPr>
            <a:t>G</a:t>
          </a:r>
          <a:r>
            <a:rPr lang="ja-JP" altLang="ja-JP" sz="1800">
              <a:solidFill>
                <a:schemeClr val="dk1"/>
              </a:solidFill>
              <a:effectLst/>
              <a:latin typeface="Meiryo UI" panose="020B0604030504040204" pitchFamily="50" charset="-128"/>
              <a:ea typeface="Meiryo UI" panose="020B0604030504040204" pitchFamily="50" charset="-128"/>
              <a:cs typeface="+mn-cs"/>
            </a:rPr>
            <a:t>列の要求事項について、順番を入れ替えたほうがよいと思いました。</a:t>
          </a:r>
        </a:p>
        <a:p>
          <a:r>
            <a:rPr lang="ja-JP" altLang="ja-JP" sz="1800">
              <a:solidFill>
                <a:schemeClr val="dk1"/>
              </a:solidFill>
              <a:effectLst/>
              <a:latin typeface="Meiryo UI" panose="020B0604030504040204" pitchFamily="50" charset="-128"/>
              <a:ea typeface="Meiryo UI" panose="020B0604030504040204" pitchFamily="50" charset="-128"/>
              <a:cs typeface="+mn-cs"/>
            </a:rPr>
            <a:t>たしかに「何のために」が重要なのですが、目的が先に来ると唐突な印象があると思い、</a:t>
          </a:r>
        </a:p>
        <a:p>
          <a:r>
            <a:rPr lang="ja-JP" altLang="ja-JP" sz="1800">
              <a:solidFill>
                <a:schemeClr val="dk1"/>
              </a:solidFill>
              <a:effectLst/>
              <a:latin typeface="Meiryo UI" panose="020B0604030504040204" pitchFamily="50" charset="-128"/>
              <a:ea typeface="Meiryo UI" panose="020B0604030504040204" pitchFamily="50" charset="-128"/>
              <a:cs typeface="+mn-cs"/>
            </a:rPr>
            <a:t>要求事項があって、それは「何のために」と読むほうが読み手側としては読みやすいかなと思いました。</a:t>
          </a:r>
          <a:r>
            <a:rPr lang="ja-JP" altLang="en-US" sz="1800">
              <a:solidFill>
                <a:schemeClr val="dk1"/>
              </a:solidFill>
              <a:effectLst/>
              <a:latin typeface="Meiryo UI" panose="020B0604030504040204" pitchFamily="50" charset="-128"/>
              <a:ea typeface="Meiryo UI" panose="020B0604030504040204" pitchFamily="50" charset="-128"/>
              <a:cs typeface="+mn-cs"/>
            </a:rPr>
            <a:t> → </a:t>
          </a:r>
          <a:r>
            <a:rPr lang="ja-JP" altLang="en-US" sz="1800">
              <a:solidFill>
                <a:srgbClr val="FF0000"/>
              </a:solidFill>
              <a:effectLst/>
              <a:latin typeface="Meiryo UI" panose="020B0604030504040204" pitchFamily="50" charset="-128"/>
              <a:ea typeface="Meiryo UI" panose="020B0604030504040204" pitchFamily="50" charset="-128"/>
              <a:cs typeface="+mn-cs"/>
            </a:rPr>
            <a:t>ご指摘ごもっともながら、論理構成上ママとさせください</a:t>
          </a:r>
          <a:endParaRPr lang="ja-JP" altLang="ja-JP" sz="1800">
            <a:solidFill>
              <a:srgbClr val="FF0000"/>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3</xdr:col>
      <xdr:colOff>0</xdr:colOff>
      <xdr:row>77</xdr:row>
      <xdr:rowOff>0</xdr:rowOff>
    </xdr:from>
    <xdr:ext cx="5151663" cy="1345465"/>
    <xdr:sp macro="" textlink="">
      <xdr:nvSpPr>
        <xdr:cNvPr id="15" name="角丸四角形吹き出し 25" hidden="1">
          <a:extLst>
            <a:ext uri="{FF2B5EF4-FFF2-40B4-BE49-F238E27FC236}">
              <a16:creationId xmlns:a16="http://schemas.microsoft.com/office/drawing/2014/main" id="{AF639581-3293-44DE-9F95-1487EA8B76A3}"/>
            </a:ext>
          </a:extLst>
        </xdr:cNvPr>
        <xdr:cNvSpPr/>
      </xdr:nvSpPr>
      <xdr:spPr>
        <a:xfrm>
          <a:off x="3514725" y="1876901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1235075</xdr:rowOff>
    </xdr:from>
    <xdr:ext cx="5151663" cy="1345465"/>
    <xdr:sp macro="" textlink="">
      <xdr:nvSpPr>
        <xdr:cNvPr id="16" name="角丸四角形吹き出し 26" hidden="1">
          <a:extLst>
            <a:ext uri="{FF2B5EF4-FFF2-40B4-BE49-F238E27FC236}">
              <a16:creationId xmlns:a16="http://schemas.microsoft.com/office/drawing/2014/main" id="{C3657EDB-F799-4331-82D7-0B3B215F19BB}"/>
            </a:ext>
          </a:extLst>
        </xdr:cNvPr>
        <xdr:cNvSpPr/>
      </xdr:nvSpPr>
      <xdr:spPr>
        <a:xfrm>
          <a:off x="3514725" y="1904206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17" name="角丸四角形吹き出し 27" hidden="1">
          <a:extLst>
            <a:ext uri="{FF2B5EF4-FFF2-40B4-BE49-F238E27FC236}">
              <a16:creationId xmlns:a16="http://schemas.microsoft.com/office/drawing/2014/main" id="{CE7D42BA-B396-4D00-8A69-45BF01C001FE}"/>
            </a:ext>
          </a:extLst>
        </xdr:cNvPr>
        <xdr:cNvSpPr/>
      </xdr:nvSpPr>
      <xdr:spPr>
        <a:xfrm>
          <a:off x="3514725" y="1884394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7</xdr:col>
      <xdr:colOff>3445537</xdr:colOff>
      <xdr:row>20</xdr:row>
      <xdr:rowOff>0</xdr:rowOff>
    </xdr:from>
    <xdr:ext cx="5261499" cy="1919776"/>
    <xdr:sp macro="" textlink="">
      <xdr:nvSpPr>
        <xdr:cNvPr id="18" name="角丸四角形吹き出し 28" hidden="1">
          <a:extLst>
            <a:ext uri="{FF2B5EF4-FFF2-40B4-BE49-F238E27FC236}">
              <a16:creationId xmlns:a16="http://schemas.microsoft.com/office/drawing/2014/main" id="{172D6123-4969-4E07-820C-0AC8C1CEC924}"/>
            </a:ext>
          </a:extLst>
        </xdr:cNvPr>
        <xdr:cNvSpPr/>
      </xdr:nvSpPr>
      <xdr:spPr>
        <a:xfrm>
          <a:off x="17485387" y="2370873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77</xdr:row>
      <xdr:rowOff>0</xdr:rowOff>
    </xdr:from>
    <xdr:ext cx="5151663" cy="1345465"/>
    <xdr:sp macro="" textlink="">
      <xdr:nvSpPr>
        <xdr:cNvPr id="19" name="角丸四角形吹き出し 29" hidden="1">
          <a:extLst>
            <a:ext uri="{FF2B5EF4-FFF2-40B4-BE49-F238E27FC236}">
              <a16:creationId xmlns:a16="http://schemas.microsoft.com/office/drawing/2014/main" id="{BD450C32-7F5E-49DA-BD00-AB34FC0B49E1}"/>
            </a:ext>
          </a:extLst>
        </xdr:cNvPr>
        <xdr:cNvSpPr/>
      </xdr:nvSpPr>
      <xdr:spPr>
        <a:xfrm>
          <a:off x="3514725" y="18918237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20" name="角丸四角形吹き出し 30" hidden="1">
          <a:extLst>
            <a:ext uri="{FF2B5EF4-FFF2-40B4-BE49-F238E27FC236}">
              <a16:creationId xmlns:a16="http://schemas.microsoft.com/office/drawing/2014/main" id="{E4F3E46C-5CDD-4FE4-8A77-9AEF4DCE43FE}"/>
            </a:ext>
          </a:extLst>
        </xdr:cNvPr>
        <xdr:cNvSpPr/>
      </xdr:nvSpPr>
      <xdr:spPr>
        <a:xfrm>
          <a:off x="3514725" y="18844260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21" name="角丸四角形吹き出し 31" hidden="1">
          <a:extLst>
            <a:ext uri="{FF2B5EF4-FFF2-40B4-BE49-F238E27FC236}">
              <a16:creationId xmlns:a16="http://schemas.microsoft.com/office/drawing/2014/main" id="{E854CC25-2EAD-4122-B6F7-7A3AE27C8011}"/>
            </a:ext>
          </a:extLst>
        </xdr:cNvPr>
        <xdr:cNvSpPr/>
      </xdr:nvSpPr>
      <xdr:spPr>
        <a:xfrm>
          <a:off x="3514725" y="18918237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twoCellAnchor>
    <xdr:from>
      <xdr:col>4</xdr:col>
      <xdr:colOff>342598</xdr:colOff>
      <xdr:row>85</xdr:row>
      <xdr:rowOff>0</xdr:rowOff>
    </xdr:from>
    <xdr:to>
      <xdr:col>7</xdr:col>
      <xdr:colOff>3181815</xdr:colOff>
      <xdr:row>87</xdr:row>
      <xdr:rowOff>1045884</xdr:rowOff>
    </xdr:to>
    <xdr:sp macro="" textlink="">
      <xdr:nvSpPr>
        <xdr:cNvPr id="22" name="角丸四角形吹き出し 32" hidden="1">
          <a:extLst>
            <a:ext uri="{FF2B5EF4-FFF2-40B4-BE49-F238E27FC236}">
              <a16:creationId xmlns:a16="http://schemas.microsoft.com/office/drawing/2014/main" id="{F3C3A57E-4E23-4332-A0A2-0ACBA9951374}"/>
            </a:ext>
          </a:extLst>
        </xdr:cNvPr>
        <xdr:cNvSpPr/>
      </xdr:nvSpPr>
      <xdr:spPr>
        <a:xfrm>
          <a:off x="8210248" y="213121284"/>
          <a:ext cx="9011417" cy="6247125"/>
        </a:xfrm>
        <a:prstGeom prst="wedgeRoundRectCallout">
          <a:avLst>
            <a:gd name="adj1" fmla="val 57645"/>
            <a:gd name="adj2" fmla="val 2871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突然パートナー企業が表現されています。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パートナー企業の明確化が必要になると思います。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パートナー企業ではなく、取引先、委託先などの表現でいいと考えます。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外部情報システムの接続先と守秘義務契約を締結している</a:t>
          </a:r>
          <a:endParaRPr kumimoji="1" lang="en-US" altLang="ja-JP" sz="1600">
            <a:solidFill>
              <a:schemeClr val="dk1"/>
            </a:solidFill>
            <a:effectLst/>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effectLst/>
              <a:latin typeface="Meiryo UI" panose="020B0604030504040204" pitchFamily="50" charset="-128"/>
              <a:ea typeface="Meiryo UI" panose="020B0604030504040204" pitchFamily="50" charset="-128"/>
              <a:cs typeface="+mn-cs"/>
            </a:rPr>
            <a:t>→反映しました</a:t>
          </a: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4</xdr:col>
      <xdr:colOff>342598</xdr:colOff>
      <xdr:row>81</xdr:row>
      <xdr:rowOff>2218734</xdr:rowOff>
    </xdr:from>
    <xdr:to>
      <xdr:col>7</xdr:col>
      <xdr:colOff>3181815</xdr:colOff>
      <xdr:row>85</xdr:row>
      <xdr:rowOff>0</xdr:rowOff>
    </xdr:to>
    <xdr:sp macro="" textlink="">
      <xdr:nvSpPr>
        <xdr:cNvPr id="23" name="角丸四角形吹き出し 33" hidden="1">
          <a:extLst>
            <a:ext uri="{FF2B5EF4-FFF2-40B4-BE49-F238E27FC236}">
              <a16:creationId xmlns:a16="http://schemas.microsoft.com/office/drawing/2014/main" id="{B3AD47F2-8A76-4460-BF82-ECF0DC16211B}"/>
            </a:ext>
          </a:extLst>
        </xdr:cNvPr>
        <xdr:cNvSpPr/>
      </xdr:nvSpPr>
      <xdr:spPr>
        <a:xfrm>
          <a:off x="8210248" y="203815359"/>
          <a:ext cx="9011417" cy="8790300"/>
        </a:xfrm>
        <a:prstGeom prst="wedgeRoundRectCallout">
          <a:avLst>
            <a:gd name="adj1" fmla="val 57645"/>
            <a:gd name="adj2" fmla="val 2871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突然パートナー企業が表現されています。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パートナー企業の明確化が必要になると思います。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パートナー企業ではなく、取引先、委託先などの表現でいいと考えます。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外部情報システムの接続先と守秘義務契約を締結している</a:t>
          </a:r>
          <a:endParaRPr kumimoji="1" lang="en-US" altLang="ja-JP" sz="1600">
            <a:solidFill>
              <a:schemeClr val="dk1"/>
            </a:solidFill>
            <a:effectLst/>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effectLst/>
              <a:latin typeface="Meiryo UI" panose="020B0604030504040204" pitchFamily="50" charset="-128"/>
              <a:ea typeface="Meiryo UI" panose="020B0604030504040204" pitchFamily="50" charset="-128"/>
              <a:cs typeface="+mn-cs"/>
            </a:rPr>
            <a:t>→反映しました</a:t>
          </a: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7</xdr:col>
      <xdr:colOff>313769</xdr:colOff>
      <xdr:row>35</xdr:row>
      <xdr:rowOff>2904788</xdr:rowOff>
    </xdr:from>
    <xdr:to>
      <xdr:col>7</xdr:col>
      <xdr:colOff>3080068</xdr:colOff>
      <xdr:row>35</xdr:row>
      <xdr:rowOff>3957838</xdr:rowOff>
    </xdr:to>
    <xdr:sp macro="" textlink="">
      <xdr:nvSpPr>
        <xdr:cNvPr id="25" name="角丸四角形吹き出し 35" hidden="1">
          <a:extLst>
            <a:ext uri="{FF2B5EF4-FFF2-40B4-BE49-F238E27FC236}">
              <a16:creationId xmlns:a16="http://schemas.microsoft.com/office/drawing/2014/main" id="{66C74E5C-3E08-4265-B2CC-B72BAC30B498}"/>
            </a:ext>
          </a:extLst>
        </xdr:cNvPr>
        <xdr:cNvSpPr/>
      </xdr:nvSpPr>
      <xdr:spPr>
        <a:xfrm>
          <a:off x="14353619" y="666460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26" name="角丸四角形吹き出し 37" hidden="1">
          <a:extLst>
            <a:ext uri="{FF2B5EF4-FFF2-40B4-BE49-F238E27FC236}">
              <a16:creationId xmlns:a16="http://schemas.microsoft.com/office/drawing/2014/main" id="{53D80359-6187-484B-BC95-9B409EA515F0}"/>
            </a:ext>
          </a:extLst>
        </xdr:cNvPr>
        <xdr:cNvSpPr/>
      </xdr:nvSpPr>
      <xdr:spPr>
        <a:xfrm>
          <a:off x="14353619" y="626836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9</xdr:col>
      <xdr:colOff>241300</xdr:colOff>
      <xdr:row>19</xdr:row>
      <xdr:rowOff>932234</xdr:rowOff>
    </xdr:from>
    <xdr:to>
      <xdr:col>9</xdr:col>
      <xdr:colOff>5245100</xdr:colOff>
      <xdr:row>19</xdr:row>
      <xdr:rowOff>2946401</xdr:rowOff>
    </xdr:to>
    <xdr:sp macro="" textlink="">
      <xdr:nvSpPr>
        <xdr:cNvPr id="27" name="角丸四角形吹き出し 2" hidden="1">
          <a:extLst>
            <a:ext uri="{FF2B5EF4-FFF2-40B4-BE49-F238E27FC236}">
              <a16:creationId xmlns:a16="http://schemas.microsoft.com/office/drawing/2014/main" id="{D3D2328E-7EEB-44DA-95F8-A3DC1A18C8CF}"/>
            </a:ext>
          </a:extLst>
        </xdr:cNvPr>
        <xdr:cNvSpPr/>
      </xdr:nvSpPr>
      <xdr:spPr>
        <a:xfrm>
          <a:off x="26301700" y="19906034"/>
          <a:ext cx="5003800" cy="2014167"/>
        </a:xfrm>
        <a:prstGeom prst="wedgeRoundRectCallout">
          <a:avLst>
            <a:gd name="adj1" fmla="val 6385"/>
            <a:gd name="adj2" fmla="val 7255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規則</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にはスマートデバイス以外も対象となっていますので、利用申請はスマートデバイスに限定する必要はないと思います。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社内の共通電子申請システムで、情報機器の利用申請を行えるようにしている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19</xdr:row>
      <xdr:rowOff>4620638</xdr:rowOff>
    </xdr:from>
    <xdr:ext cx="5261499" cy="1919776"/>
    <xdr:sp macro="" textlink="">
      <xdr:nvSpPr>
        <xdr:cNvPr id="28" name="角丸四角形吹き出し 5" hidden="1">
          <a:extLst>
            <a:ext uri="{FF2B5EF4-FFF2-40B4-BE49-F238E27FC236}">
              <a16:creationId xmlns:a16="http://schemas.microsoft.com/office/drawing/2014/main" id="{A4CBCB4E-8FE1-4638-8999-378C452E9AF3}"/>
            </a:ext>
          </a:extLst>
        </xdr:cNvPr>
        <xdr:cNvSpPr/>
      </xdr:nvSpPr>
      <xdr:spPr>
        <a:xfrm>
          <a:off x="20659725" y="231943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100149</xdr:colOff>
      <xdr:row>27</xdr:row>
      <xdr:rowOff>2029099</xdr:rowOff>
    </xdr:from>
    <xdr:to>
      <xdr:col>8</xdr:col>
      <xdr:colOff>5303521</xdr:colOff>
      <xdr:row>29</xdr:row>
      <xdr:rowOff>280141</xdr:rowOff>
    </xdr:to>
    <xdr:sp macro="" textlink="">
      <xdr:nvSpPr>
        <xdr:cNvPr id="29" name="角丸四角形吹き出し 6" hidden="1">
          <a:extLst>
            <a:ext uri="{FF2B5EF4-FFF2-40B4-BE49-F238E27FC236}">
              <a16:creationId xmlns:a16="http://schemas.microsoft.com/office/drawing/2014/main" id="{91433318-9902-4D84-9465-031BC446CF0F}"/>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694871</xdr:colOff>
      <xdr:row>52</xdr:row>
      <xdr:rowOff>0</xdr:rowOff>
    </xdr:from>
    <xdr:to>
      <xdr:col>8</xdr:col>
      <xdr:colOff>3413323</xdr:colOff>
      <xdr:row>59</xdr:row>
      <xdr:rowOff>810638</xdr:rowOff>
    </xdr:to>
    <xdr:sp macro="" textlink="">
      <xdr:nvSpPr>
        <xdr:cNvPr id="30" name="角丸四角形吹き出し 8" hidden="1">
          <a:extLst>
            <a:ext uri="{FF2B5EF4-FFF2-40B4-BE49-F238E27FC236}">
              <a16:creationId xmlns:a16="http://schemas.microsoft.com/office/drawing/2014/main" id="{2155C2DE-7A47-4F8C-AC12-D0C23F5FA5DF}"/>
            </a:ext>
          </a:extLst>
        </xdr:cNvPr>
        <xdr:cNvSpPr/>
      </xdr:nvSpPr>
      <xdr:spPr>
        <a:xfrm>
          <a:off x="21354596" y="109073043"/>
          <a:ext cx="2718452" cy="16448420"/>
        </a:xfrm>
        <a:prstGeom prst="wedgeRoundRectCallout">
          <a:avLst>
            <a:gd name="adj1" fmla="val -30286"/>
            <a:gd name="adj2" fmla="val 7695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助詞が間違っていると思います。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の→を</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機密情報を共有する際</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p>
      </xdr:txBody>
    </xdr:sp>
    <xdr:clientData/>
  </xdr:twoCellAnchor>
  <xdr:twoCellAnchor>
    <xdr:from>
      <xdr:col>9</xdr:col>
      <xdr:colOff>4343943</xdr:colOff>
      <xdr:row>60</xdr:row>
      <xdr:rowOff>1864469</xdr:rowOff>
    </xdr:from>
    <xdr:to>
      <xdr:col>15</xdr:col>
      <xdr:colOff>0</xdr:colOff>
      <xdr:row>62</xdr:row>
      <xdr:rowOff>793109</xdr:rowOff>
    </xdr:to>
    <xdr:sp macro="" textlink="">
      <xdr:nvSpPr>
        <xdr:cNvPr id="31" name="角丸四角形吹き出し 9" hidden="1">
          <a:extLst>
            <a:ext uri="{FF2B5EF4-FFF2-40B4-BE49-F238E27FC236}">
              <a16:creationId xmlns:a16="http://schemas.microsoft.com/office/drawing/2014/main" id="{AEE2D0E3-2F11-45FA-82CE-B270526AEE78}"/>
            </a:ext>
          </a:extLst>
        </xdr:cNvPr>
        <xdr:cNvSpPr/>
      </xdr:nvSpPr>
      <xdr:spPr>
        <a:xfrm>
          <a:off x="30404343" y="133804769"/>
          <a:ext cx="16839657" cy="3919740"/>
        </a:xfrm>
        <a:prstGeom prst="wedgeRoundRectCallout">
          <a:avLst>
            <a:gd name="adj1" fmla="val -55905"/>
            <a:gd name="adj2" fmla="val -2950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保管場所がキャビネットを連想させ、入室を制限する為の</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施錠に読み取れない。</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管理ルールに紙面の機密文書の保管場所を定め、</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部屋の</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不在時</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施錠をすることを定めている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施錠の対象は様々ありうるため、明記せずとします</a:t>
          </a:r>
        </a:p>
      </xdr:txBody>
    </xdr:sp>
    <xdr:clientData/>
  </xdr:twoCellAnchor>
  <xdr:twoCellAnchor>
    <xdr:from>
      <xdr:col>9</xdr:col>
      <xdr:colOff>4014822</xdr:colOff>
      <xdr:row>107</xdr:row>
      <xdr:rowOff>1636872</xdr:rowOff>
    </xdr:from>
    <xdr:to>
      <xdr:col>15</xdr:col>
      <xdr:colOff>0</xdr:colOff>
      <xdr:row>124</xdr:row>
      <xdr:rowOff>197790</xdr:rowOff>
    </xdr:to>
    <xdr:sp macro="" textlink="">
      <xdr:nvSpPr>
        <xdr:cNvPr id="32" name="角丸四角形吹き出し 11" hidden="1">
          <a:extLst>
            <a:ext uri="{FF2B5EF4-FFF2-40B4-BE49-F238E27FC236}">
              <a16:creationId xmlns:a16="http://schemas.microsoft.com/office/drawing/2014/main" id="{3E00B710-1980-4A1E-AE5E-A97ECA1F7CA0}"/>
            </a:ext>
          </a:extLst>
        </xdr:cNvPr>
        <xdr:cNvSpPr/>
      </xdr:nvSpPr>
      <xdr:spPr>
        <a:xfrm>
          <a:off x="30075222" y="278919147"/>
          <a:ext cx="17168778" cy="36565668"/>
        </a:xfrm>
        <a:prstGeom prst="wedgeRoundRectCallout">
          <a:avLst>
            <a:gd name="adj1" fmla="val -42036"/>
            <a:gd name="adj2" fmla="val 72917"/>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ポリシーは№１で対応方針の別名で利用しています。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また、ルール設定の例として具体的ではないとおもいます。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訂正案）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ユーザー</a:t>
          </a:r>
          <a:r>
            <a:rPr kumimoji="1" lang="en-US" altLang="ja-JP" sz="1600">
              <a:solidFill>
                <a:schemeClr val="dk1"/>
              </a:solidFill>
              <a:latin typeface="Meiryo UI" panose="020B0604030504040204" pitchFamily="50" charset="-128"/>
              <a:ea typeface="Meiryo UI" panose="020B0604030504040204" pitchFamily="50" charset="-128"/>
              <a:cs typeface="+mn-cs"/>
            </a:rPr>
            <a:t>ID</a:t>
          </a:r>
          <a:r>
            <a:rPr kumimoji="1" lang="ja-JP" altLang="en-US" sz="1600">
              <a:solidFill>
                <a:schemeClr val="dk1"/>
              </a:solidFill>
              <a:latin typeface="Meiryo UI" panose="020B0604030504040204" pitchFamily="50" charset="-128"/>
              <a:ea typeface="Meiryo UI" panose="020B0604030504040204" pitchFamily="50" charset="-128"/>
              <a:cs typeface="+mn-cs"/>
            </a:rPr>
            <a:t>の共有利用は原則禁止とする。やむを得ず共有する場合は、利用記録を残す。 </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p>
      </xdr:txBody>
    </xdr:sp>
    <xdr:clientData/>
  </xdr:twoCellAnchor>
  <xdr:twoCellAnchor>
    <xdr:from>
      <xdr:col>9</xdr:col>
      <xdr:colOff>4364522</xdr:colOff>
      <xdr:row>159</xdr:row>
      <xdr:rowOff>2996258</xdr:rowOff>
    </xdr:from>
    <xdr:to>
      <xdr:col>15</xdr:col>
      <xdr:colOff>0</xdr:colOff>
      <xdr:row>160</xdr:row>
      <xdr:rowOff>1580108</xdr:rowOff>
    </xdr:to>
    <xdr:sp macro="" textlink="">
      <xdr:nvSpPr>
        <xdr:cNvPr id="33" name="角丸四角形吹き出し 12" hidden="1">
          <a:extLst>
            <a:ext uri="{FF2B5EF4-FFF2-40B4-BE49-F238E27FC236}">
              <a16:creationId xmlns:a16="http://schemas.microsoft.com/office/drawing/2014/main" id="{0E9526CB-B30F-4359-A4D6-28D76439783A}"/>
            </a:ext>
          </a:extLst>
        </xdr:cNvPr>
        <xdr:cNvSpPr/>
      </xdr:nvSpPr>
      <xdr:spPr>
        <a:xfrm>
          <a:off x="30424922" y="406418108"/>
          <a:ext cx="16819078" cy="1584225"/>
        </a:xfrm>
        <a:prstGeom prst="wedgeRoundRectCallout">
          <a:avLst>
            <a:gd name="adj1" fmla="val -32293"/>
            <a:gd name="adj2" fmla="val 6561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サイバー攻撃による被害では</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そば</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でも良いと思いますが、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火災、水害では保管場所として適さないと思います。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最適な方法と思われぬように削除、または次のようてに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訂正してはいかがでしょうか。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訂正案）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・障害に備えて、</a:t>
          </a:r>
          <a:r>
            <a:rPr kumimoji="1" lang="ja-JP" altLang="ja-JP" sz="1600">
              <a:solidFill>
                <a:schemeClr val="dk1"/>
              </a:solidFill>
              <a:effectLst/>
              <a:latin typeface="Meiryo UI" panose="020B0604030504040204" pitchFamily="50" charset="-128"/>
              <a:ea typeface="Meiryo UI" panose="020B0604030504040204" pitchFamily="50" charset="-128"/>
              <a:cs typeface="+mn-cs"/>
            </a:rPr>
            <a:t>復元手順書を</a:t>
          </a:r>
          <a:r>
            <a:rPr kumimoji="1" lang="ja-JP" altLang="en-US" sz="1600">
              <a:solidFill>
                <a:schemeClr val="dk1"/>
              </a:solidFill>
              <a:latin typeface="Meiryo UI" panose="020B0604030504040204" pitchFamily="50" charset="-128"/>
              <a:ea typeface="Meiryo UI" panose="020B0604030504040204" pitchFamily="50" charset="-128"/>
              <a:cs typeface="+mn-cs"/>
            </a:rPr>
            <a:t>紙面ですぐに利用できる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場所に保管する　 </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9</xdr:col>
      <xdr:colOff>616054</xdr:colOff>
      <xdr:row>164</xdr:row>
      <xdr:rowOff>2874384</xdr:rowOff>
    </xdr:from>
    <xdr:to>
      <xdr:col>15</xdr:col>
      <xdr:colOff>0</xdr:colOff>
      <xdr:row>165</xdr:row>
      <xdr:rowOff>225317</xdr:rowOff>
    </xdr:to>
    <xdr:sp macro="" textlink="">
      <xdr:nvSpPr>
        <xdr:cNvPr id="34" name="角丸四角形吹き出し 13" hidden="1">
          <a:extLst>
            <a:ext uri="{FF2B5EF4-FFF2-40B4-BE49-F238E27FC236}">
              <a16:creationId xmlns:a16="http://schemas.microsoft.com/office/drawing/2014/main" id="{72BEC8EA-2687-4674-8807-47B30BC9796B}"/>
            </a:ext>
          </a:extLst>
        </xdr:cNvPr>
        <xdr:cNvSpPr/>
      </xdr:nvSpPr>
      <xdr:spPr>
        <a:xfrm>
          <a:off x="26676454" y="416849934"/>
          <a:ext cx="20567546" cy="227483"/>
        </a:xfrm>
        <a:prstGeom prst="wedgeRoundRectCallout">
          <a:avLst>
            <a:gd name="adj1" fmla="val -27225"/>
            <a:gd name="adj2" fmla="val -93664"/>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”部給”は一般的な用語でしょうか。→</a:t>
          </a:r>
          <a:r>
            <a:rPr kumimoji="1" lang="ja-JP" altLang="en-US" sz="1600">
              <a:solidFill>
                <a:srgbClr val="FF0000"/>
              </a:solidFill>
              <a:latin typeface="Meiryo UI" panose="020B0604030504040204" pitchFamily="50" charset="-128"/>
              <a:ea typeface="Meiryo UI" panose="020B0604030504040204" pitchFamily="50" charset="-128"/>
              <a:cs typeface="+mn-cs"/>
            </a:rPr>
            <a:t>供給に修正</a:t>
          </a:r>
          <a:br>
            <a:rPr kumimoji="1" lang="en-US" altLang="ja-JP" sz="1600">
              <a:solidFill>
                <a:srgbClr val="FF0000"/>
              </a:solidFill>
              <a:latin typeface="Meiryo UI" panose="020B0604030504040204" pitchFamily="50" charset="-128"/>
              <a:ea typeface="Meiryo UI" panose="020B0604030504040204" pitchFamily="50" charset="-128"/>
              <a:cs typeface="+mn-cs"/>
            </a:rPr>
          </a:b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8</xdr:col>
      <xdr:colOff>2958512</xdr:colOff>
      <xdr:row>80</xdr:row>
      <xdr:rowOff>1291284</xdr:rowOff>
    </xdr:from>
    <xdr:to>
      <xdr:col>9</xdr:col>
      <xdr:colOff>2815752</xdr:colOff>
      <xdr:row>85</xdr:row>
      <xdr:rowOff>0</xdr:rowOff>
    </xdr:to>
    <xdr:sp macro="" textlink="">
      <xdr:nvSpPr>
        <xdr:cNvPr id="35" name="角丸四角形吹き出し 15" hidden="1">
          <a:extLst>
            <a:ext uri="{FF2B5EF4-FFF2-40B4-BE49-F238E27FC236}">
              <a16:creationId xmlns:a16="http://schemas.microsoft.com/office/drawing/2014/main" id="{45BFDF86-C818-4B33-B2E4-6636671FA182}"/>
            </a:ext>
          </a:extLst>
        </xdr:cNvPr>
        <xdr:cNvSpPr/>
      </xdr:nvSpPr>
      <xdr:spPr>
        <a:xfrm>
          <a:off x="23618237" y="200144709"/>
          <a:ext cx="5257915" cy="12030348"/>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9</xdr:col>
      <xdr:colOff>3132375</xdr:colOff>
      <xdr:row>94</xdr:row>
      <xdr:rowOff>3221160</xdr:rowOff>
    </xdr:from>
    <xdr:to>
      <xdr:col>15</xdr:col>
      <xdr:colOff>0</xdr:colOff>
      <xdr:row>94</xdr:row>
      <xdr:rowOff>4297047</xdr:rowOff>
    </xdr:to>
    <xdr:sp macro="" textlink="">
      <xdr:nvSpPr>
        <xdr:cNvPr id="36" name="角丸四角形吹き出し 18" hidden="1">
          <a:extLst>
            <a:ext uri="{FF2B5EF4-FFF2-40B4-BE49-F238E27FC236}">
              <a16:creationId xmlns:a16="http://schemas.microsoft.com/office/drawing/2014/main" id="{2435F93E-F93B-4ED8-9849-32CDF1F03571}"/>
            </a:ext>
          </a:extLst>
        </xdr:cNvPr>
        <xdr:cNvSpPr/>
      </xdr:nvSpPr>
      <xdr:spPr>
        <a:xfrm>
          <a:off x="29192775" y="240898485"/>
          <a:ext cx="18051225" cy="752037"/>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ルール例に、ウイルス感染防止対策ソフトウェアの導入を具体的に記載してはどうでしょうか。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NW</a:t>
          </a:r>
          <a:r>
            <a:rPr kumimoji="1" lang="ja-JP" altLang="en-US" sz="1600">
              <a:solidFill>
                <a:schemeClr val="dk1"/>
              </a:solidFill>
              <a:latin typeface="Meiryo UI" panose="020B0604030504040204" pitchFamily="50" charset="-128"/>
              <a:ea typeface="Meiryo UI" panose="020B0604030504040204" pitchFamily="50" charset="-128"/>
              <a:cs typeface="+mn-cs"/>
            </a:rPr>
            <a:t>接続におけるウイルス感染は大規模感染につながるリスクが高いので、接続条件としては必要と考えます </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9</xdr:col>
      <xdr:colOff>4909937</xdr:colOff>
      <xdr:row>67</xdr:row>
      <xdr:rowOff>512706</xdr:rowOff>
    </xdr:from>
    <xdr:ext cx="8056788" cy="4015132"/>
    <xdr:sp macro="" textlink="">
      <xdr:nvSpPr>
        <xdr:cNvPr id="37" name="角丸四角形吹き出し 21" hidden="1">
          <a:extLst>
            <a:ext uri="{FF2B5EF4-FFF2-40B4-BE49-F238E27FC236}">
              <a16:creationId xmlns:a16="http://schemas.microsoft.com/office/drawing/2014/main" id="{18A1A62C-C650-43A4-B571-9D32BAB6270D}"/>
            </a:ext>
          </a:extLst>
        </xdr:cNvPr>
        <xdr:cNvSpPr/>
      </xdr:nvSpPr>
      <xdr:spPr>
        <a:xfrm>
          <a:off x="30970337" y="149378931"/>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9</xdr:col>
      <xdr:colOff>558891</xdr:colOff>
      <xdr:row>70</xdr:row>
      <xdr:rowOff>0</xdr:rowOff>
    </xdr:from>
    <xdr:ext cx="10579844" cy="4021915"/>
    <xdr:sp macro="" textlink="">
      <xdr:nvSpPr>
        <xdr:cNvPr id="38" name="角丸四角形吹き出し 22" hidden="1">
          <a:extLst>
            <a:ext uri="{FF2B5EF4-FFF2-40B4-BE49-F238E27FC236}">
              <a16:creationId xmlns:a16="http://schemas.microsoft.com/office/drawing/2014/main" id="{C6750933-27C4-4B52-AFAC-98444D3F7ED2}"/>
            </a:ext>
          </a:extLst>
        </xdr:cNvPr>
        <xdr:cNvSpPr/>
      </xdr:nvSpPr>
      <xdr:spPr>
        <a:xfrm>
          <a:off x="26619291" y="161558995"/>
          <a:ext cx="10579844" cy="4021915"/>
        </a:xfrm>
        <a:prstGeom prst="wedgeRoundRectCallout">
          <a:avLst>
            <a:gd name="adj1" fmla="val -31912"/>
            <a:gd name="adj2" fmla="val 64796"/>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28</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に定義した管理ルールにそって管理を実施すること。← 管理ルールを実践してればよい基準となっています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 管理のレベルは明示しない（できない）との考えです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回／年で実施し、発見された不備の是正などを実施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・・・「何を」をあえて記載しない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機器の管理レベル・ルールは個社で違うため詳細まで求めない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ja-JP" altLang="en-US" sz="1400">
              <a:solidFill>
                <a:srgbClr val="FF0000"/>
              </a:solidFill>
              <a:effectLst/>
              <a:latin typeface="Meiryo UI" panose="020B0604030504040204" pitchFamily="50" charset="-128"/>
              <a:ea typeface="Meiryo UI" panose="020B0604030504040204" pitchFamily="50" charset="-128"/>
              <a:cs typeface="+mn-cs"/>
            </a:rPr>
            <a:t>→はい</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タイトルを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管理ルールの維持例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に変更し、</a:t>
          </a:r>
        </a:p>
        <a:p>
          <a:r>
            <a:rPr lang="en-US" altLang="ja-JP" sz="1400">
              <a:solidFill>
                <a:schemeClr val="dk1"/>
              </a:solidFill>
              <a:effectLst/>
              <a:latin typeface="Meiryo UI" panose="020B0604030504040204" pitchFamily="50" charset="-128"/>
              <a:ea typeface="Meiryo UI" panose="020B0604030504040204" pitchFamily="50" charset="-128"/>
              <a:cs typeface="+mn-cs"/>
            </a:rPr>
            <a:t>No.27</a:t>
          </a:r>
          <a:r>
            <a:rPr lang="ja-JP" altLang="en-US" sz="1400">
              <a:solidFill>
                <a:schemeClr val="dk1"/>
              </a:solidFill>
              <a:effectLst/>
              <a:latin typeface="Meiryo UI" panose="020B0604030504040204" pitchFamily="50" charset="-128"/>
              <a:ea typeface="Meiryo UI" panose="020B0604030504040204" pitchFamily="50" charset="-128"/>
              <a:cs typeface="+mn-cs"/>
            </a:rPr>
            <a:t>の情報資産</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情報</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と同様に「何を」実施するか記載したほうが例としては分かりやすいと思います </a:t>
          </a:r>
          <a:r>
            <a:rPr lang="ja-JP" altLang="en-US" sz="1400">
              <a:solidFill>
                <a:srgbClr val="FF0000"/>
              </a:solidFill>
              <a:effectLst/>
              <a:latin typeface="Meiryo UI" panose="020B0604030504040204" pitchFamily="50" charset="-128"/>
              <a:ea typeface="Meiryo UI" panose="020B0604030504040204" pitchFamily="50" charset="-128"/>
              <a:cs typeface="+mn-cs"/>
            </a:rPr>
            <a:t>→目的語を「管理ルールに沿った管理状況の確認を」として反映しました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たとえば「管理ルールが有効に機能しているか点検</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棚卸・監査</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年で実施する」に変更する </a:t>
          </a:r>
          <a:r>
            <a:rPr lang="ja-JP" altLang="en-US" sz="1400">
              <a:solidFill>
                <a:srgbClr val="FF0000"/>
              </a:solidFill>
              <a:effectLst/>
              <a:latin typeface="Meiryo UI" panose="020B0604030504040204" pitchFamily="50" charset="-128"/>
              <a:ea typeface="Meiryo UI" panose="020B0604030504040204" pitchFamily="50" charset="-128"/>
              <a:cs typeface="+mn-cs"/>
            </a:rPr>
            <a:t>→管理ルールの有効性、よりは、管理ルールの対象物の状況確認を実施する方が有効と考えました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もともとは、</a:t>
          </a:r>
        </a:p>
        <a:p>
          <a:r>
            <a:rPr lang="ja-JP" altLang="en-US" sz="1400">
              <a:solidFill>
                <a:schemeClr val="dk1"/>
              </a:solidFill>
              <a:effectLst/>
              <a:latin typeface="Meiryo UI" panose="020B0604030504040204" pitchFamily="50" charset="-128"/>
              <a:ea typeface="Meiryo UI" panose="020B0604030504040204" pitchFamily="50" charset="-128"/>
              <a:cs typeface="+mn-cs"/>
            </a:rPr>
            <a:t>・ 情報資産（機器）の棚卸・リスクアセスメント・管理策適用、監査、改善、を年次サイクルで実施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でしたが、レベルアップ事例に記載されることになっています</a:t>
          </a:r>
        </a:p>
      </xdr:txBody>
    </xdr:sp>
    <xdr:clientData/>
  </xdr:oneCellAnchor>
  <xdr:oneCellAnchor>
    <xdr:from>
      <xdr:col>8</xdr:col>
      <xdr:colOff>0</xdr:colOff>
      <xdr:row>20</xdr:row>
      <xdr:rowOff>0</xdr:rowOff>
    </xdr:from>
    <xdr:ext cx="5261499" cy="1919776"/>
    <xdr:sp macro="" textlink="">
      <xdr:nvSpPr>
        <xdr:cNvPr id="39" name="角丸四角形吹き出し 28" hidden="1">
          <a:extLst>
            <a:ext uri="{FF2B5EF4-FFF2-40B4-BE49-F238E27FC236}">
              <a16:creationId xmlns:a16="http://schemas.microsoft.com/office/drawing/2014/main" id="{C4DB9183-001C-4988-8735-1F6BACD95331}"/>
            </a:ext>
          </a:extLst>
        </xdr:cNvPr>
        <xdr:cNvSpPr/>
      </xdr:nvSpPr>
      <xdr:spPr>
        <a:xfrm>
          <a:off x="20659725" y="2370873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9</xdr:col>
      <xdr:colOff>3132375</xdr:colOff>
      <xdr:row>90</xdr:row>
      <xdr:rowOff>3221160</xdr:rowOff>
    </xdr:from>
    <xdr:to>
      <xdr:col>15</xdr:col>
      <xdr:colOff>0</xdr:colOff>
      <xdr:row>90</xdr:row>
      <xdr:rowOff>4297047</xdr:rowOff>
    </xdr:to>
    <xdr:sp macro="" textlink="">
      <xdr:nvSpPr>
        <xdr:cNvPr id="40" name="角丸四角形吹き出し 36" hidden="1">
          <a:extLst>
            <a:ext uri="{FF2B5EF4-FFF2-40B4-BE49-F238E27FC236}">
              <a16:creationId xmlns:a16="http://schemas.microsoft.com/office/drawing/2014/main" id="{B25B9D71-A9BA-4CD2-BD9F-5DC5F67FB8E8}"/>
            </a:ext>
          </a:extLst>
        </xdr:cNvPr>
        <xdr:cNvSpPr/>
      </xdr:nvSpPr>
      <xdr:spPr>
        <a:xfrm>
          <a:off x="29192775" y="229725660"/>
          <a:ext cx="18051225" cy="1075887"/>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ルール例に、ウイルス感染防止対策ソフトウェアの導入を具体的に記載してはどうでしょうか。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NW</a:t>
          </a:r>
          <a:r>
            <a:rPr kumimoji="1" lang="ja-JP" altLang="en-US" sz="1600">
              <a:solidFill>
                <a:schemeClr val="dk1"/>
              </a:solidFill>
              <a:latin typeface="Meiryo UI" panose="020B0604030504040204" pitchFamily="50" charset="-128"/>
              <a:ea typeface="Meiryo UI" panose="020B0604030504040204" pitchFamily="50" charset="-128"/>
              <a:cs typeface="+mn-cs"/>
            </a:rPr>
            <a:t>接続におけるウイルス感染は大規模感染につながるリスクが高いので、接続条件としては必要と考えます </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44" name="角丸四角形吹き出し 43" hidden="1">
          <a:extLst>
            <a:ext uri="{FF2B5EF4-FFF2-40B4-BE49-F238E27FC236}">
              <a16:creationId xmlns:a16="http://schemas.microsoft.com/office/drawing/2014/main" id="{00000000-0008-0000-0000-00002C000000}"/>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45" name="角丸四角形吹き出し 44" hidden="1">
          <a:extLst>
            <a:ext uri="{FF2B5EF4-FFF2-40B4-BE49-F238E27FC236}">
              <a16:creationId xmlns:a16="http://schemas.microsoft.com/office/drawing/2014/main" id="{00000000-0008-0000-0000-000007000000}"/>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46" name="角丸四角形吹き出し 45" hidden="1">
          <a:extLst>
            <a:ext uri="{FF2B5EF4-FFF2-40B4-BE49-F238E27FC236}">
              <a16:creationId xmlns:a16="http://schemas.microsoft.com/office/drawing/2014/main" id="{00000000-0008-0000-0000-00002E000000}"/>
            </a:ext>
          </a:extLst>
        </xdr:cNvPr>
        <xdr:cNvSpPr/>
      </xdr:nvSpPr>
      <xdr:spPr>
        <a:xfrm>
          <a:off x="20759874" y="42700849"/>
          <a:ext cx="5203372" cy="641396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oneCellAnchor>
    <xdr:from>
      <xdr:col>7</xdr:col>
      <xdr:colOff>3445537</xdr:colOff>
      <xdr:row>52</xdr:row>
      <xdr:rowOff>0</xdr:rowOff>
    </xdr:from>
    <xdr:ext cx="5261499" cy="1919776"/>
    <xdr:sp macro="" textlink="">
      <xdr:nvSpPr>
        <xdr:cNvPr id="47" name="角丸四角形吹き出し 46" hidden="1">
          <a:extLst>
            <a:ext uri="{FF2B5EF4-FFF2-40B4-BE49-F238E27FC236}">
              <a16:creationId xmlns:a16="http://schemas.microsoft.com/office/drawing/2014/main" id="{00000000-0008-0000-0000-00002F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48" name="角丸四角形吹き出し 47" hidden="1">
          <a:extLst>
            <a:ext uri="{FF2B5EF4-FFF2-40B4-BE49-F238E27FC236}">
              <a16:creationId xmlns:a16="http://schemas.microsoft.com/office/drawing/2014/main" id="{00000000-0008-0000-0000-000030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49" name="角丸四角形吹き出し 48" hidden="1">
          <a:extLst>
            <a:ext uri="{FF2B5EF4-FFF2-40B4-BE49-F238E27FC236}">
              <a16:creationId xmlns:a16="http://schemas.microsoft.com/office/drawing/2014/main" id="{00000000-0008-0000-0000-000031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50" name="角丸四角形吹き出し 49" hidden="1">
          <a:extLst>
            <a:ext uri="{FF2B5EF4-FFF2-40B4-BE49-F238E27FC236}">
              <a16:creationId xmlns:a16="http://schemas.microsoft.com/office/drawing/2014/main" id="{00000000-0008-0000-0000-000032000000}"/>
            </a:ext>
          </a:extLst>
        </xdr:cNvPr>
        <xdr:cNvSpPr/>
      </xdr:nvSpPr>
      <xdr:spPr>
        <a:xfrm>
          <a:off x="17485387" y="10907077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9</xdr:col>
      <xdr:colOff>4343943</xdr:colOff>
      <xdr:row>60</xdr:row>
      <xdr:rowOff>1864469</xdr:rowOff>
    </xdr:from>
    <xdr:to>
      <xdr:col>15</xdr:col>
      <xdr:colOff>0</xdr:colOff>
      <xdr:row>62</xdr:row>
      <xdr:rowOff>793109</xdr:rowOff>
    </xdr:to>
    <xdr:sp macro="" textlink="">
      <xdr:nvSpPr>
        <xdr:cNvPr id="51" name="角丸四角形吹き出し 50" hidden="1">
          <a:extLst>
            <a:ext uri="{FF2B5EF4-FFF2-40B4-BE49-F238E27FC236}">
              <a16:creationId xmlns:a16="http://schemas.microsoft.com/office/drawing/2014/main" id="{00000000-0008-0000-0000-000033000000}"/>
            </a:ext>
          </a:extLst>
        </xdr:cNvPr>
        <xdr:cNvSpPr/>
      </xdr:nvSpPr>
      <xdr:spPr>
        <a:xfrm>
          <a:off x="30404343" y="133804769"/>
          <a:ext cx="15058482" cy="3919740"/>
        </a:xfrm>
        <a:prstGeom prst="wedgeRoundRectCallout">
          <a:avLst>
            <a:gd name="adj1" fmla="val -55905"/>
            <a:gd name="adj2" fmla="val -2950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保管場所がキャビネットを連想させ、入室を制限する為の</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施錠に読み取れない。</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管理ルールに紙面の機密文書の保管場所を定め、</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部屋の</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不在時</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施錠をすることを定めている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施錠の対象は様々ありうるため、明記せずとします</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2" name="角丸四角形吹き出し 51" hidden="1">
          <a:extLst>
            <a:ext uri="{FF2B5EF4-FFF2-40B4-BE49-F238E27FC236}">
              <a16:creationId xmlns:a16="http://schemas.microsoft.com/office/drawing/2014/main" id="{00000000-0008-0000-0000-000008000000}"/>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3" name="角丸四角形吹き出し 7" hidden="1">
          <a:extLst>
            <a:ext uri="{FF2B5EF4-FFF2-40B4-BE49-F238E27FC236}">
              <a16:creationId xmlns:a16="http://schemas.microsoft.com/office/drawing/2014/main" id="{D74324DB-BF75-4CF4-B5D7-A18843E505E0}"/>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4" name="角丸四角形吹き出し 7" hidden="1">
          <a:extLst>
            <a:ext uri="{FF2B5EF4-FFF2-40B4-BE49-F238E27FC236}">
              <a16:creationId xmlns:a16="http://schemas.microsoft.com/office/drawing/2014/main" id="{C1A57F11-F208-491F-95B9-493C88E06D9B}"/>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55" name="角丸四角形吹き出し 7" hidden="1">
          <a:extLst>
            <a:ext uri="{FF2B5EF4-FFF2-40B4-BE49-F238E27FC236}">
              <a16:creationId xmlns:a16="http://schemas.microsoft.com/office/drawing/2014/main" id="{FD8CBA95-8536-43DF-AE23-6626C09F27AC}"/>
            </a:ext>
          </a:extLst>
        </xdr:cNvPr>
        <xdr:cNvSpPr/>
      </xdr:nvSpPr>
      <xdr:spPr>
        <a:xfrm>
          <a:off x="14353619" y="59778563"/>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56" name="角丸四角形吹き出し 55" hidden="1">
          <a:extLst>
            <a:ext uri="{FF2B5EF4-FFF2-40B4-BE49-F238E27FC236}">
              <a16:creationId xmlns:a16="http://schemas.microsoft.com/office/drawing/2014/main" id="{00000000-0008-0000-0000-000026000000}"/>
            </a:ext>
          </a:extLst>
        </xdr:cNvPr>
        <xdr:cNvSpPr/>
      </xdr:nvSpPr>
      <xdr:spPr>
        <a:xfrm>
          <a:off x="14353619" y="626836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57" name="角丸四角形吹き出し 37" hidden="1">
          <a:extLst>
            <a:ext uri="{FF2B5EF4-FFF2-40B4-BE49-F238E27FC236}">
              <a16:creationId xmlns:a16="http://schemas.microsoft.com/office/drawing/2014/main" id="{9C7F965F-9FE9-413A-809D-17529BB3A88E}"/>
            </a:ext>
          </a:extLst>
        </xdr:cNvPr>
        <xdr:cNvSpPr/>
      </xdr:nvSpPr>
      <xdr:spPr>
        <a:xfrm>
          <a:off x="14353619" y="6268368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5</xdr:col>
      <xdr:colOff>3445537</xdr:colOff>
      <xdr:row>19</xdr:row>
      <xdr:rowOff>4620638</xdr:rowOff>
    </xdr:from>
    <xdr:ext cx="5261499" cy="1919776"/>
    <xdr:sp macro="" textlink="">
      <xdr:nvSpPr>
        <xdr:cNvPr id="58" name="角丸四角形吹き出し 5" hidden="1">
          <a:extLst>
            <a:ext uri="{FF2B5EF4-FFF2-40B4-BE49-F238E27FC236}">
              <a16:creationId xmlns:a16="http://schemas.microsoft.com/office/drawing/2014/main" id="{00000000-0008-0000-0200-000038000000}"/>
            </a:ext>
          </a:extLst>
        </xdr:cNvPr>
        <xdr:cNvSpPr/>
      </xdr:nvSpPr>
      <xdr:spPr>
        <a:xfrm>
          <a:off x="12087225" y="233372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0</xdr:rowOff>
    </xdr:from>
    <xdr:ext cx="5261499" cy="1919776"/>
    <xdr:sp macro="" textlink="">
      <xdr:nvSpPr>
        <xdr:cNvPr id="59" name="角丸四角形吹き出し 28" hidden="1">
          <a:extLst>
            <a:ext uri="{FF2B5EF4-FFF2-40B4-BE49-F238E27FC236}">
              <a16:creationId xmlns:a16="http://schemas.microsoft.com/office/drawing/2014/main" id="{00000000-0008-0000-0200-00003A000000}"/>
            </a:ext>
          </a:extLst>
        </xdr:cNvPr>
        <xdr:cNvSpPr/>
      </xdr:nvSpPr>
      <xdr:spPr>
        <a:xfrm>
          <a:off x="12087225" y="233362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4620638</xdr:rowOff>
    </xdr:from>
    <xdr:ext cx="5261499" cy="1919776"/>
    <xdr:sp macro="" textlink="">
      <xdr:nvSpPr>
        <xdr:cNvPr id="60" name="角丸四角形吹き出し 5" hidden="1">
          <a:extLst>
            <a:ext uri="{FF2B5EF4-FFF2-40B4-BE49-F238E27FC236}">
              <a16:creationId xmlns:a16="http://schemas.microsoft.com/office/drawing/2014/main" id="{00000000-0008-0000-0200-000038000000}"/>
            </a:ext>
          </a:extLst>
        </xdr:cNvPr>
        <xdr:cNvSpPr/>
      </xdr:nvSpPr>
      <xdr:spPr>
        <a:xfrm>
          <a:off x="12087225" y="270520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76201</xdr:colOff>
      <xdr:row>15</xdr:row>
      <xdr:rowOff>3931597</xdr:rowOff>
    </xdr:from>
    <xdr:to>
      <xdr:col>7</xdr:col>
      <xdr:colOff>3594100</xdr:colOff>
      <xdr:row>19</xdr:row>
      <xdr:rowOff>1950471</xdr:rowOff>
    </xdr:to>
    <xdr:sp macro="" textlink="">
      <xdr:nvSpPr>
        <xdr:cNvPr id="61" name="角丸四角形吹き出し 3" hidden="1">
          <a:extLst>
            <a:ext uri="{FF2B5EF4-FFF2-40B4-BE49-F238E27FC236}">
              <a16:creationId xmlns:a16="http://schemas.microsoft.com/office/drawing/2014/main" id="{00000000-0008-0000-0200-000002000000}"/>
            </a:ext>
          </a:extLst>
        </xdr:cNvPr>
        <xdr:cNvSpPr/>
      </xdr:nvSpPr>
      <xdr:spPr>
        <a:xfrm>
          <a:off x="12677776" y="13361347"/>
          <a:ext cx="2651124" cy="7705799"/>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達成条件の№</a:t>
          </a:r>
          <a:r>
            <a:rPr kumimoji="1" lang="en-US" altLang="ja-JP" sz="1600">
              <a:solidFill>
                <a:schemeClr val="dk1"/>
              </a:solidFill>
              <a:latin typeface="Meiryo UI" panose="020B0604030504040204" pitchFamily="50" charset="-128"/>
              <a:ea typeface="Meiryo UI" panose="020B0604030504040204" pitchFamily="50" charset="-128"/>
              <a:cs typeface="+mn-cs"/>
            </a:rPr>
            <a:t>22</a:t>
          </a:r>
          <a:r>
            <a:rPr kumimoji="1" lang="ja-JP" altLang="en-US" sz="1600">
              <a:solidFill>
                <a:schemeClr val="dk1"/>
              </a:solidFill>
              <a:latin typeface="Meiryo UI" panose="020B0604030504040204" pitchFamily="50" charset="-128"/>
              <a:ea typeface="Meiryo UI" panose="020B0604030504040204" pitchFamily="50" charset="-128"/>
              <a:cs typeface="+mn-cs"/>
            </a:rPr>
            <a:t>以降に機器に対するルールの策定が登場しています。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達成条件№４を№</a:t>
          </a:r>
          <a:r>
            <a:rPr kumimoji="1" lang="en-US" altLang="ja-JP" sz="1600">
              <a:solidFill>
                <a:schemeClr val="dk1"/>
              </a:solidFill>
              <a:latin typeface="Meiryo UI" panose="020B0604030504040204" pitchFamily="50" charset="-128"/>
              <a:ea typeface="Meiryo UI" panose="020B0604030504040204" pitchFamily="50" charset="-128"/>
              <a:cs typeface="+mn-cs"/>
            </a:rPr>
            <a:t>29~30</a:t>
          </a:r>
          <a:r>
            <a:rPr kumimoji="1" lang="ja-JP" altLang="en-US" sz="1600">
              <a:solidFill>
                <a:schemeClr val="dk1"/>
              </a:solidFill>
              <a:latin typeface="Meiryo UI" panose="020B0604030504040204" pitchFamily="50" charset="-128"/>
              <a:ea typeface="Meiryo UI" panose="020B0604030504040204" pitchFamily="50" charset="-128"/>
              <a:cs typeface="+mn-cs"/>
            </a:rPr>
            <a:t>付近に移動</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してはいかがでしょうか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機器に実装するルールではないため人に対するルールのためこのままとします</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5</xdr:col>
      <xdr:colOff>3445537</xdr:colOff>
      <xdr:row>52</xdr:row>
      <xdr:rowOff>0</xdr:rowOff>
    </xdr:from>
    <xdr:ext cx="5261499" cy="1919776"/>
    <xdr:sp macro="" textlink="">
      <xdr:nvSpPr>
        <xdr:cNvPr id="62" name="角丸四角形吹き出し 46" hidden="1">
          <a:extLst>
            <a:ext uri="{FF2B5EF4-FFF2-40B4-BE49-F238E27FC236}">
              <a16:creationId xmlns:a16="http://schemas.microsoft.com/office/drawing/2014/main" id="{00000000-0008-0000-0200-000043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63" name="角丸四角形吹き出し 47" hidden="1">
          <a:extLst>
            <a:ext uri="{FF2B5EF4-FFF2-40B4-BE49-F238E27FC236}">
              <a16:creationId xmlns:a16="http://schemas.microsoft.com/office/drawing/2014/main" id="{00000000-0008-0000-0200-000044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64" name="角丸四角形吹き出し 48" hidden="1">
          <a:extLst>
            <a:ext uri="{FF2B5EF4-FFF2-40B4-BE49-F238E27FC236}">
              <a16:creationId xmlns:a16="http://schemas.microsoft.com/office/drawing/2014/main" id="{00000000-0008-0000-0200-000045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65" name="角丸四角形吹き出し 49" hidden="1">
          <a:extLst>
            <a:ext uri="{FF2B5EF4-FFF2-40B4-BE49-F238E27FC236}">
              <a16:creationId xmlns:a16="http://schemas.microsoft.com/office/drawing/2014/main" id="{00000000-0008-0000-0200-000046000000}"/>
            </a:ext>
          </a:extLst>
        </xdr:cNvPr>
        <xdr:cNvSpPr/>
      </xdr:nvSpPr>
      <xdr:spPr>
        <a:xfrm>
          <a:off x="12087225" y="1097470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4620638</xdr:rowOff>
    </xdr:from>
    <xdr:ext cx="5261499" cy="1919776"/>
    <xdr:sp macro="" textlink="">
      <xdr:nvSpPr>
        <xdr:cNvPr id="66" name="角丸四角形吹き出し 5" hidden="1">
          <a:extLst>
            <a:ext uri="{FF2B5EF4-FFF2-40B4-BE49-F238E27FC236}">
              <a16:creationId xmlns:a16="http://schemas.microsoft.com/office/drawing/2014/main" id="{00000000-0008-0000-0200-000038000000}"/>
            </a:ext>
          </a:extLst>
        </xdr:cNvPr>
        <xdr:cNvSpPr/>
      </xdr:nvSpPr>
      <xdr:spPr>
        <a:xfrm>
          <a:off x="12087225" y="270520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21</xdr:row>
      <xdr:rowOff>0</xdr:rowOff>
    </xdr:from>
    <xdr:ext cx="5261499" cy="1919776"/>
    <xdr:sp macro="" textlink="">
      <xdr:nvSpPr>
        <xdr:cNvPr id="67" name="角丸四角形吹き出し 28" hidden="1">
          <a:extLst>
            <a:ext uri="{FF2B5EF4-FFF2-40B4-BE49-F238E27FC236}">
              <a16:creationId xmlns:a16="http://schemas.microsoft.com/office/drawing/2014/main" id="{00000000-0008-0000-0200-00003A000000}"/>
            </a:ext>
          </a:extLst>
        </xdr:cNvPr>
        <xdr:cNvSpPr/>
      </xdr:nvSpPr>
      <xdr:spPr>
        <a:xfrm>
          <a:off x="12087225" y="270510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23</xdr:row>
      <xdr:rowOff>4620638</xdr:rowOff>
    </xdr:from>
    <xdr:ext cx="5261499" cy="1919776"/>
    <xdr:sp macro="" textlink="">
      <xdr:nvSpPr>
        <xdr:cNvPr id="68" name="角丸四角形吹き出し 5" hidden="1">
          <a:extLst>
            <a:ext uri="{FF2B5EF4-FFF2-40B4-BE49-F238E27FC236}">
              <a16:creationId xmlns:a16="http://schemas.microsoft.com/office/drawing/2014/main" id="{00000000-0008-0000-0200-000038000000}"/>
            </a:ext>
          </a:extLst>
        </xdr:cNvPr>
        <xdr:cNvSpPr/>
      </xdr:nvSpPr>
      <xdr:spPr>
        <a:xfrm>
          <a:off x="12087225" y="352435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24</xdr:row>
      <xdr:rowOff>0</xdr:rowOff>
    </xdr:from>
    <xdr:ext cx="5261499" cy="1919776"/>
    <xdr:sp macro="" textlink="">
      <xdr:nvSpPr>
        <xdr:cNvPr id="69" name="角丸四角形吹き出し 28" hidden="1">
          <a:extLst>
            <a:ext uri="{FF2B5EF4-FFF2-40B4-BE49-F238E27FC236}">
              <a16:creationId xmlns:a16="http://schemas.microsoft.com/office/drawing/2014/main" id="{00000000-0008-0000-0200-00003A000000}"/>
            </a:ext>
          </a:extLst>
        </xdr:cNvPr>
        <xdr:cNvSpPr/>
      </xdr:nvSpPr>
      <xdr:spPr>
        <a:xfrm>
          <a:off x="12087225" y="352425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24</xdr:row>
      <xdr:rowOff>4620638</xdr:rowOff>
    </xdr:from>
    <xdr:ext cx="5261499" cy="1919776"/>
    <xdr:sp macro="" textlink="">
      <xdr:nvSpPr>
        <xdr:cNvPr id="70" name="角丸四角形吹き出し 5" hidden="1">
          <a:extLst>
            <a:ext uri="{FF2B5EF4-FFF2-40B4-BE49-F238E27FC236}">
              <a16:creationId xmlns:a16="http://schemas.microsoft.com/office/drawing/2014/main" id="{00000000-0008-0000-0200-000038000000}"/>
            </a:ext>
          </a:extLst>
        </xdr:cNvPr>
        <xdr:cNvSpPr/>
      </xdr:nvSpPr>
      <xdr:spPr>
        <a:xfrm>
          <a:off x="12087225" y="3699611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25</xdr:row>
      <xdr:rowOff>0</xdr:rowOff>
    </xdr:from>
    <xdr:ext cx="5261499" cy="1919776"/>
    <xdr:sp macro="" textlink="">
      <xdr:nvSpPr>
        <xdr:cNvPr id="71" name="角丸四角形吹き出し 28" hidden="1">
          <a:extLst>
            <a:ext uri="{FF2B5EF4-FFF2-40B4-BE49-F238E27FC236}">
              <a16:creationId xmlns:a16="http://schemas.microsoft.com/office/drawing/2014/main" id="{00000000-0008-0000-0200-00003A000000}"/>
            </a:ext>
          </a:extLst>
        </xdr:cNvPr>
        <xdr:cNvSpPr/>
      </xdr:nvSpPr>
      <xdr:spPr>
        <a:xfrm>
          <a:off x="12087225" y="369951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72" name="角丸四角形吹き出し 7" hidden="1">
          <a:extLst>
            <a:ext uri="{FF2B5EF4-FFF2-40B4-BE49-F238E27FC236}">
              <a16:creationId xmlns:a16="http://schemas.microsoft.com/office/drawing/2014/main" id="{00000000-0008-0000-0200-000005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35</xdr:row>
      <xdr:rowOff>2904788</xdr:rowOff>
    </xdr:from>
    <xdr:to>
      <xdr:col>7</xdr:col>
      <xdr:colOff>3080068</xdr:colOff>
      <xdr:row>35</xdr:row>
      <xdr:rowOff>3957838</xdr:rowOff>
    </xdr:to>
    <xdr:sp macro="" textlink="">
      <xdr:nvSpPr>
        <xdr:cNvPr id="73" name="角丸四角形吹き出し 35" hidden="1">
          <a:extLst>
            <a:ext uri="{FF2B5EF4-FFF2-40B4-BE49-F238E27FC236}">
              <a16:creationId xmlns:a16="http://schemas.microsoft.com/office/drawing/2014/main" id="{00000000-0008-0000-0200-000017000000}"/>
            </a:ext>
          </a:extLst>
        </xdr:cNvPr>
        <xdr:cNvSpPr/>
      </xdr:nvSpPr>
      <xdr:spPr>
        <a:xfrm>
          <a:off x="12915344" y="66322238"/>
          <a:ext cx="2413874" cy="310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74" name="角丸四角形吹き出し 37" hidden="1">
          <a:extLst>
            <a:ext uri="{FF2B5EF4-FFF2-40B4-BE49-F238E27FC236}">
              <a16:creationId xmlns:a16="http://schemas.microsoft.com/office/drawing/2014/main" id="{00000000-0008-0000-0200-000018000000}"/>
            </a:ext>
          </a:extLst>
        </xdr:cNvPr>
        <xdr:cNvSpPr/>
      </xdr:nvSpPr>
      <xdr:spPr>
        <a:xfrm>
          <a:off x="12915344" y="62607488"/>
          <a:ext cx="2413874" cy="8054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5" name="角丸四角形吹き出し 6" hidden="1">
          <a:extLst>
            <a:ext uri="{FF2B5EF4-FFF2-40B4-BE49-F238E27FC236}">
              <a16:creationId xmlns:a16="http://schemas.microsoft.com/office/drawing/2014/main" id="{00000000-0008-0000-0200-00001B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6" name="角丸四角形吹き出し 43" hidden="1">
          <a:extLst>
            <a:ext uri="{FF2B5EF4-FFF2-40B4-BE49-F238E27FC236}">
              <a16:creationId xmlns:a16="http://schemas.microsoft.com/office/drawing/2014/main" id="{00000000-0008-0000-0200-000027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7" name="角丸四角形吹き出し 44" hidden="1">
          <a:extLst>
            <a:ext uri="{FF2B5EF4-FFF2-40B4-BE49-F238E27FC236}">
              <a16:creationId xmlns:a16="http://schemas.microsoft.com/office/drawing/2014/main" id="{00000000-0008-0000-0200-000028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78" name="角丸四角形吹き出し 45" hidden="1">
          <a:extLst>
            <a:ext uri="{FF2B5EF4-FFF2-40B4-BE49-F238E27FC236}">
              <a16:creationId xmlns:a16="http://schemas.microsoft.com/office/drawing/2014/main" id="{00000000-0008-0000-0200-000029000000}"/>
            </a:ext>
          </a:extLst>
        </xdr:cNvPr>
        <xdr:cNvSpPr/>
      </xdr:nvSpPr>
      <xdr:spPr>
        <a:xfrm>
          <a:off x="15425874" y="41748349"/>
          <a:ext cx="3279322" cy="6166317"/>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79" name="角丸四角形吹き出し 51" hidden="1">
          <a:extLst>
            <a:ext uri="{FF2B5EF4-FFF2-40B4-BE49-F238E27FC236}">
              <a16:creationId xmlns:a16="http://schemas.microsoft.com/office/drawing/2014/main" id="{00000000-0008-0000-0200-00002F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80" name="角丸四角形吹き出し 7" hidden="1">
          <a:extLst>
            <a:ext uri="{FF2B5EF4-FFF2-40B4-BE49-F238E27FC236}">
              <a16:creationId xmlns:a16="http://schemas.microsoft.com/office/drawing/2014/main" id="{00000000-0008-0000-0200-000030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81" name="角丸四角形吹き出し 7" hidden="1">
          <a:extLst>
            <a:ext uri="{FF2B5EF4-FFF2-40B4-BE49-F238E27FC236}">
              <a16:creationId xmlns:a16="http://schemas.microsoft.com/office/drawing/2014/main" id="{00000000-0008-0000-0200-000031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82" name="角丸四角形吹き出し 7" hidden="1">
          <a:extLst>
            <a:ext uri="{FF2B5EF4-FFF2-40B4-BE49-F238E27FC236}">
              <a16:creationId xmlns:a16="http://schemas.microsoft.com/office/drawing/2014/main" id="{00000000-0008-0000-0200-000032000000}"/>
            </a:ext>
          </a:extLst>
        </xdr:cNvPr>
        <xdr:cNvSpPr/>
      </xdr:nvSpPr>
      <xdr:spPr>
        <a:xfrm>
          <a:off x="12915344" y="56721038"/>
          <a:ext cx="2413874"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83" name="角丸四角形吹き出し 55" hidden="1">
          <a:extLst>
            <a:ext uri="{FF2B5EF4-FFF2-40B4-BE49-F238E27FC236}">
              <a16:creationId xmlns:a16="http://schemas.microsoft.com/office/drawing/2014/main" id="{00000000-0008-0000-0200-000033000000}"/>
            </a:ext>
          </a:extLst>
        </xdr:cNvPr>
        <xdr:cNvSpPr/>
      </xdr:nvSpPr>
      <xdr:spPr>
        <a:xfrm>
          <a:off x="12915344" y="62607488"/>
          <a:ext cx="2413874" cy="8054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84" name="角丸四角形吹き出し 37" hidden="1">
          <a:extLst>
            <a:ext uri="{FF2B5EF4-FFF2-40B4-BE49-F238E27FC236}">
              <a16:creationId xmlns:a16="http://schemas.microsoft.com/office/drawing/2014/main" id="{00000000-0008-0000-0200-000034000000}"/>
            </a:ext>
          </a:extLst>
        </xdr:cNvPr>
        <xdr:cNvSpPr/>
      </xdr:nvSpPr>
      <xdr:spPr>
        <a:xfrm>
          <a:off x="12915344" y="62607488"/>
          <a:ext cx="2413874" cy="8054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8</xdr:col>
      <xdr:colOff>0</xdr:colOff>
      <xdr:row>67</xdr:row>
      <xdr:rowOff>512706</xdr:rowOff>
    </xdr:from>
    <xdr:ext cx="8056788" cy="4015132"/>
    <xdr:sp macro="" textlink="">
      <xdr:nvSpPr>
        <xdr:cNvPr id="88" name="角丸四角形吹き出し 21" hidden="1">
          <a:extLst>
            <a:ext uri="{FF2B5EF4-FFF2-40B4-BE49-F238E27FC236}">
              <a16:creationId xmlns:a16="http://schemas.microsoft.com/office/drawing/2014/main" id="{00000000-0008-0000-0000-00000A000000}"/>
            </a:ext>
          </a:extLst>
        </xdr:cNvPr>
        <xdr:cNvSpPr/>
      </xdr:nvSpPr>
      <xdr:spPr>
        <a:xfrm>
          <a:off x="7648575" y="1506267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twoCellAnchor>
    <xdr:from>
      <xdr:col>9</xdr:col>
      <xdr:colOff>241300</xdr:colOff>
      <xdr:row>19</xdr:row>
      <xdr:rowOff>932234</xdr:rowOff>
    </xdr:from>
    <xdr:to>
      <xdr:col>9</xdr:col>
      <xdr:colOff>5245100</xdr:colOff>
      <xdr:row>19</xdr:row>
      <xdr:rowOff>2946401</xdr:rowOff>
    </xdr:to>
    <xdr:sp macro="" textlink="">
      <xdr:nvSpPr>
        <xdr:cNvPr id="89" name="角丸四角形吹き出し 2" hidden="1">
          <a:extLst>
            <a:ext uri="{FF2B5EF4-FFF2-40B4-BE49-F238E27FC236}">
              <a16:creationId xmlns:a16="http://schemas.microsoft.com/office/drawing/2014/main" id="{00000000-0008-0000-0000-000019000000}"/>
            </a:ext>
          </a:extLst>
        </xdr:cNvPr>
        <xdr:cNvSpPr/>
      </xdr:nvSpPr>
      <xdr:spPr>
        <a:xfrm>
          <a:off x="10899775" y="20582309"/>
          <a:ext cx="5003800" cy="2014167"/>
        </a:xfrm>
        <a:prstGeom prst="wedgeRoundRectCallout">
          <a:avLst>
            <a:gd name="adj1" fmla="val 6385"/>
            <a:gd name="adj2" fmla="val 7255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規則</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にはスマートデバイス以外も対象となっていますので、利用申請はスマートデバイスに限定する必要はないと思います。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社内の共通電子申請システムで、情報機器の利用申請を行えるようにしている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19</xdr:row>
      <xdr:rowOff>4620638</xdr:rowOff>
    </xdr:from>
    <xdr:ext cx="5261499" cy="1919776"/>
    <xdr:sp macro="" textlink="">
      <xdr:nvSpPr>
        <xdr:cNvPr id="90" name="角丸四角形吹き出し 5" hidden="1">
          <a:extLst>
            <a:ext uri="{FF2B5EF4-FFF2-40B4-BE49-F238E27FC236}">
              <a16:creationId xmlns:a16="http://schemas.microsoft.com/office/drawing/2014/main" id="{00000000-0008-0000-0000-00001A000000}"/>
            </a:ext>
          </a:extLst>
        </xdr:cNvPr>
        <xdr:cNvSpPr/>
      </xdr:nvSpPr>
      <xdr:spPr>
        <a:xfrm>
          <a:off x="7648575"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2958512</xdr:colOff>
      <xdr:row>80</xdr:row>
      <xdr:rowOff>1291284</xdr:rowOff>
    </xdr:from>
    <xdr:to>
      <xdr:col>9</xdr:col>
      <xdr:colOff>2815752</xdr:colOff>
      <xdr:row>85</xdr:row>
      <xdr:rowOff>0</xdr:rowOff>
    </xdr:to>
    <xdr:sp macro="" textlink="">
      <xdr:nvSpPr>
        <xdr:cNvPr id="91" name="角丸四角形吹き出し 15" hidden="1">
          <a:extLst>
            <a:ext uri="{FF2B5EF4-FFF2-40B4-BE49-F238E27FC236}">
              <a16:creationId xmlns:a16="http://schemas.microsoft.com/office/drawing/2014/main" id="{00000000-0008-0000-0000-000021000000}"/>
            </a:ext>
          </a:extLst>
        </xdr:cNvPr>
        <xdr:cNvSpPr/>
      </xdr:nvSpPr>
      <xdr:spPr>
        <a:xfrm>
          <a:off x="10607087" y="187857459"/>
          <a:ext cx="2867140" cy="1288191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20</xdr:row>
      <xdr:rowOff>0</xdr:rowOff>
    </xdr:from>
    <xdr:ext cx="5261499" cy="1919776"/>
    <xdr:sp macro="" textlink="">
      <xdr:nvSpPr>
        <xdr:cNvPr id="92" name="角丸四角形吹き出し 28" hidden="1">
          <a:extLst>
            <a:ext uri="{FF2B5EF4-FFF2-40B4-BE49-F238E27FC236}">
              <a16:creationId xmlns:a16="http://schemas.microsoft.com/office/drawing/2014/main" id="{00000000-0008-0000-0000-000025000000}"/>
            </a:ext>
          </a:extLst>
        </xdr:cNvPr>
        <xdr:cNvSpPr/>
      </xdr:nvSpPr>
      <xdr:spPr>
        <a:xfrm>
          <a:off x="7648575"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3" name="角丸四角形吹き出し 5" hidden="1">
          <a:extLst>
            <a:ext uri="{FF2B5EF4-FFF2-40B4-BE49-F238E27FC236}">
              <a16:creationId xmlns:a16="http://schemas.microsoft.com/office/drawing/2014/main" id="{00000000-0008-0000-0000-00003B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94" name="角丸四角形吹き出し 28" hidden="1">
          <a:extLst>
            <a:ext uri="{FF2B5EF4-FFF2-40B4-BE49-F238E27FC236}">
              <a16:creationId xmlns:a16="http://schemas.microsoft.com/office/drawing/2014/main" id="{00000000-0008-0000-0000-00003C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5" name="角丸四角形吹き出し 5" hidden="1">
          <a:extLst>
            <a:ext uri="{FF2B5EF4-FFF2-40B4-BE49-F238E27FC236}">
              <a16:creationId xmlns:a16="http://schemas.microsoft.com/office/drawing/2014/main" id="{00000000-0008-0000-0000-000041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96" name="角丸四角形吹き出し 28" hidden="1">
          <a:extLst>
            <a:ext uri="{FF2B5EF4-FFF2-40B4-BE49-F238E27FC236}">
              <a16:creationId xmlns:a16="http://schemas.microsoft.com/office/drawing/2014/main" id="{00000000-0008-0000-0000-000042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7" name="角丸四角形吹き出し 5" hidden="1">
          <a:extLst>
            <a:ext uri="{FF2B5EF4-FFF2-40B4-BE49-F238E27FC236}">
              <a16:creationId xmlns:a16="http://schemas.microsoft.com/office/drawing/2014/main" id="{00000000-0008-0000-0000-000043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98" name="角丸四角形吹き出し 28" hidden="1">
          <a:extLst>
            <a:ext uri="{FF2B5EF4-FFF2-40B4-BE49-F238E27FC236}">
              <a16:creationId xmlns:a16="http://schemas.microsoft.com/office/drawing/2014/main" id="{00000000-0008-0000-0000-000044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99" name="角丸四角形吹き出し 5" hidden="1">
          <a:extLst>
            <a:ext uri="{FF2B5EF4-FFF2-40B4-BE49-F238E27FC236}">
              <a16:creationId xmlns:a16="http://schemas.microsoft.com/office/drawing/2014/main" id="{00000000-0008-0000-0000-000049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100" name="角丸四角形吹き出し 28" hidden="1">
          <a:extLst>
            <a:ext uri="{FF2B5EF4-FFF2-40B4-BE49-F238E27FC236}">
              <a16:creationId xmlns:a16="http://schemas.microsoft.com/office/drawing/2014/main" id="{00000000-0008-0000-0000-00004A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101" name="角丸四角形吹き出し 5" hidden="1">
          <a:extLst>
            <a:ext uri="{FF2B5EF4-FFF2-40B4-BE49-F238E27FC236}">
              <a16:creationId xmlns:a16="http://schemas.microsoft.com/office/drawing/2014/main" id="{00000000-0008-0000-0000-00004B000000}"/>
            </a:ext>
          </a:extLst>
        </xdr:cNvPr>
        <xdr:cNvSpPr/>
      </xdr:nvSpPr>
      <xdr:spPr>
        <a:xfrm>
          <a:off x="17202150" y="23870663"/>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102" name="角丸四角形吹き出し 28" hidden="1">
          <a:extLst>
            <a:ext uri="{FF2B5EF4-FFF2-40B4-BE49-F238E27FC236}">
              <a16:creationId xmlns:a16="http://schemas.microsoft.com/office/drawing/2014/main" id="{00000000-0008-0000-0000-00004C000000}"/>
            </a:ext>
          </a:extLst>
        </xdr:cNvPr>
        <xdr:cNvSpPr/>
      </xdr:nvSpPr>
      <xdr:spPr>
        <a:xfrm>
          <a:off x="17202150" y="23869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32</xdr:row>
      <xdr:rowOff>512706</xdr:rowOff>
    </xdr:from>
    <xdr:ext cx="8056788" cy="4015132"/>
    <xdr:sp macro="" textlink="">
      <xdr:nvSpPr>
        <xdr:cNvPr id="103" name="角丸四角形吹き出し 21" hidden="1">
          <a:extLst>
            <a:ext uri="{FF2B5EF4-FFF2-40B4-BE49-F238E27FC236}">
              <a16:creationId xmlns:a16="http://schemas.microsoft.com/office/drawing/2014/main" id="{00000000-0008-0000-0000-000036020000}"/>
            </a:ext>
          </a:extLst>
        </xdr:cNvPr>
        <xdr:cNvSpPr/>
      </xdr:nvSpPr>
      <xdr:spPr>
        <a:xfrm>
          <a:off x="17202150" y="55138581"/>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7</xdr:col>
      <xdr:colOff>3445537</xdr:colOff>
      <xdr:row>52</xdr:row>
      <xdr:rowOff>0</xdr:rowOff>
    </xdr:from>
    <xdr:ext cx="5261499" cy="1919776"/>
    <xdr:sp macro="" textlink="">
      <xdr:nvSpPr>
        <xdr:cNvPr id="104" name="角丸四角形吹き出し 46" hidden="1">
          <a:extLst>
            <a:ext uri="{FF2B5EF4-FFF2-40B4-BE49-F238E27FC236}">
              <a16:creationId xmlns:a16="http://schemas.microsoft.com/office/drawing/2014/main" id="{00000000-0008-0000-0000-00003F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05" name="角丸四角形吹き出し 47" hidden="1">
          <a:extLst>
            <a:ext uri="{FF2B5EF4-FFF2-40B4-BE49-F238E27FC236}">
              <a16:creationId xmlns:a16="http://schemas.microsoft.com/office/drawing/2014/main" id="{00000000-0008-0000-0000-000041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06" name="角丸四角形吹き出し 48" hidden="1">
          <a:extLst>
            <a:ext uri="{FF2B5EF4-FFF2-40B4-BE49-F238E27FC236}">
              <a16:creationId xmlns:a16="http://schemas.microsoft.com/office/drawing/2014/main" id="{00000000-0008-0000-0000-000042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07" name="角丸四角形吹き出し 49" hidden="1">
          <a:extLst>
            <a:ext uri="{FF2B5EF4-FFF2-40B4-BE49-F238E27FC236}">
              <a16:creationId xmlns:a16="http://schemas.microsoft.com/office/drawing/2014/main" id="{00000000-0008-0000-0000-000043020000}"/>
            </a:ext>
          </a:extLst>
        </xdr:cNvPr>
        <xdr:cNvSpPr/>
      </xdr:nvSpPr>
      <xdr:spPr>
        <a:xfrm>
          <a:off x="17202150" y="114928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67</xdr:row>
      <xdr:rowOff>512706</xdr:rowOff>
    </xdr:from>
    <xdr:ext cx="8056788" cy="4015132"/>
    <xdr:sp macro="" textlink="">
      <xdr:nvSpPr>
        <xdr:cNvPr id="108" name="角丸四角形吹き出し 21" hidden="1">
          <a:extLst>
            <a:ext uri="{FF2B5EF4-FFF2-40B4-BE49-F238E27FC236}">
              <a16:creationId xmlns:a16="http://schemas.microsoft.com/office/drawing/2014/main" id="{00000000-0008-0000-0000-000039000000}"/>
            </a:ext>
          </a:extLst>
        </xdr:cNvPr>
        <xdr:cNvSpPr/>
      </xdr:nvSpPr>
      <xdr:spPr>
        <a:xfrm>
          <a:off x="17202150" y="1506267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7</xdr:col>
      <xdr:colOff>3445537</xdr:colOff>
      <xdr:row>19</xdr:row>
      <xdr:rowOff>4620638</xdr:rowOff>
    </xdr:from>
    <xdr:ext cx="5261499" cy="1919776"/>
    <xdr:sp macro="" textlink="">
      <xdr:nvSpPr>
        <xdr:cNvPr id="110" name="角丸四角形吹き出し 5" hidden="1">
          <a:extLst>
            <a:ext uri="{FF2B5EF4-FFF2-40B4-BE49-F238E27FC236}">
              <a16:creationId xmlns:a16="http://schemas.microsoft.com/office/drawing/2014/main" id="{00000000-0008-0000-0000-000004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20</xdr:row>
      <xdr:rowOff>0</xdr:rowOff>
    </xdr:from>
    <xdr:ext cx="5261499" cy="1919776"/>
    <xdr:sp macro="" textlink="">
      <xdr:nvSpPr>
        <xdr:cNvPr id="111" name="角丸四角形吹き出し 28" hidden="1">
          <a:extLst>
            <a:ext uri="{FF2B5EF4-FFF2-40B4-BE49-F238E27FC236}">
              <a16:creationId xmlns:a16="http://schemas.microsoft.com/office/drawing/2014/main" id="{00000000-0008-0000-0000-000011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19</xdr:row>
      <xdr:rowOff>4620638</xdr:rowOff>
    </xdr:from>
    <xdr:ext cx="5261499" cy="1919776"/>
    <xdr:sp macro="" textlink="">
      <xdr:nvSpPr>
        <xdr:cNvPr id="112" name="角丸四角形吹き出し 5" hidden="1">
          <a:extLst>
            <a:ext uri="{FF2B5EF4-FFF2-40B4-BE49-F238E27FC236}">
              <a16:creationId xmlns:a16="http://schemas.microsoft.com/office/drawing/2014/main" id="{00000000-0008-0000-0000-00001A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20</xdr:row>
      <xdr:rowOff>0</xdr:rowOff>
    </xdr:from>
    <xdr:ext cx="5261499" cy="1919776"/>
    <xdr:sp macro="" textlink="">
      <xdr:nvSpPr>
        <xdr:cNvPr id="113" name="角丸四角形吹き出し 28" hidden="1">
          <a:extLst>
            <a:ext uri="{FF2B5EF4-FFF2-40B4-BE49-F238E27FC236}">
              <a16:creationId xmlns:a16="http://schemas.microsoft.com/office/drawing/2014/main" id="{00000000-0008-0000-0000-000025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4" name="角丸四角形吹き出し 46" hidden="1">
          <a:extLst>
            <a:ext uri="{FF2B5EF4-FFF2-40B4-BE49-F238E27FC236}">
              <a16:creationId xmlns:a16="http://schemas.microsoft.com/office/drawing/2014/main" id="{00000000-0008-0000-0000-00002A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5" name="角丸四角形吹き出し 47" hidden="1">
          <a:extLst>
            <a:ext uri="{FF2B5EF4-FFF2-40B4-BE49-F238E27FC236}">
              <a16:creationId xmlns:a16="http://schemas.microsoft.com/office/drawing/2014/main" id="{00000000-0008-0000-0000-00002B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6" name="角丸四角形吹き出し 48" hidden="1">
          <a:extLst>
            <a:ext uri="{FF2B5EF4-FFF2-40B4-BE49-F238E27FC236}">
              <a16:creationId xmlns:a16="http://schemas.microsoft.com/office/drawing/2014/main" id="{00000000-0008-0000-0000-00002C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17" name="角丸四角形吹き出し 49" hidden="1">
          <a:extLst>
            <a:ext uri="{FF2B5EF4-FFF2-40B4-BE49-F238E27FC236}">
              <a16:creationId xmlns:a16="http://schemas.microsoft.com/office/drawing/2014/main" id="{00000000-0008-0000-0000-00002D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19</xdr:row>
      <xdr:rowOff>4620638</xdr:rowOff>
    </xdr:from>
    <xdr:ext cx="5261499" cy="1919776"/>
    <xdr:sp macro="" textlink="">
      <xdr:nvSpPr>
        <xdr:cNvPr id="118" name="角丸四角形吹き出し 5" hidden="1">
          <a:extLst>
            <a:ext uri="{FF2B5EF4-FFF2-40B4-BE49-F238E27FC236}">
              <a16:creationId xmlns:a16="http://schemas.microsoft.com/office/drawing/2014/main" id="{00000000-0008-0000-0000-000004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20</xdr:row>
      <xdr:rowOff>0</xdr:rowOff>
    </xdr:from>
    <xdr:ext cx="5261499" cy="1919776"/>
    <xdr:sp macro="" textlink="">
      <xdr:nvSpPr>
        <xdr:cNvPr id="119" name="角丸四角形吹き出し 28" hidden="1">
          <a:extLst>
            <a:ext uri="{FF2B5EF4-FFF2-40B4-BE49-F238E27FC236}">
              <a16:creationId xmlns:a16="http://schemas.microsoft.com/office/drawing/2014/main" id="{00000000-0008-0000-0000-000011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19</xdr:row>
      <xdr:rowOff>4620638</xdr:rowOff>
    </xdr:from>
    <xdr:ext cx="5261499" cy="1919776"/>
    <xdr:sp macro="" textlink="">
      <xdr:nvSpPr>
        <xdr:cNvPr id="120" name="角丸四角形吹き出し 5" hidden="1">
          <a:extLst>
            <a:ext uri="{FF2B5EF4-FFF2-40B4-BE49-F238E27FC236}">
              <a16:creationId xmlns:a16="http://schemas.microsoft.com/office/drawing/2014/main" id="{00000000-0008-0000-0000-00001A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20</xdr:row>
      <xdr:rowOff>0</xdr:rowOff>
    </xdr:from>
    <xdr:ext cx="5261499" cy="1919776"/>
    <xdr:sp macro="" textlink="">
      <xdr:nvSpPr>
        <xdr:cNvPr id="121" name="角丸四角形吹き出し 28" hidden="1">
          <a:extLst>
            <a:ext uri="{FF2B5EF4-FFF2-40B4-BE49-F238E27FC236}">
              <a16:creationId xmlns:a16="http://schemas.microsoft.com/office/drawing/2014/main" id="{00000000-0008-0000-0000-000025000000}"/>
            </a:ext>
          </a:extLst>
        </xdr:cNvPr>
        <xdr:cNvSpPr/>
      </xdr:nvSpPr>
      <xdr:spPr>
        <a:xfrm>
          <a:off x="7648575"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2" name="角丸四角形吹き出し 46" hidden="1">
          <a:extLst>
            <a:ext uri="{FF2B5EF4-FFF2-40B4-BE49-F238E27FC236}">
              <a16:creationId xmlns:a16="http://schemas.microsoft.com/office/drawing/2014/main" id="{00000000-0008-0000-0000-00002A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3" name="角丸四角形吹き出し 47" hidden="1">
          <a:extLst>
            <a:ext uri="{FF2B5EF4-FFF2-40B4-BE49-F238E27FC236}">
              <a16:creationId xmlns:a16="http://schemas.microsoft.com/office/drawing/2014/main" id="{00000000-0008-0000-0000-00002B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4" name="角丸四角形吹き出し 48" hidden="1">
          <a:extLst>
            <a:ext uri="{FF2B5EF4-FFF2-40B4-BE49-F238E27FC236}">
              <a16:creationId xmlns:a16="http://schemas.microsoft.com/office/drawing/2014/main" id="{00000000-0008-0000-0000-00002C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25" name="角丸四角形吹き出し 49" hidden="1">
          <a:extLst>
            <a:ext uri="{FF2B5EF4-FFF2-40B4-BE49-F238E27FC236}">
              <a16:creationId xmlns:a16="http://schemas.microsoft.com/office/drawing/2014/main" id="{00000000-0008-0000-0000-00002D000000}"/>
            </a:ext>
          </a:extLst>
        </xdr:cNvPr>
        <xdr:cNvSpPr/>
      </xdr:nvSpPr>
      <xdr:spPr>
        <a:xfrm>
          <a:off x="7646062" y="3514725"/>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2958512</xdr:colOff>
      <xdr:row>80</xdr:row>
      <xdr:rowOff>1291284</xdr:rowOff>
    </xdr:from>
    <xdr:to>
      <xdr:col>9</xdr:col>
      <xdr:colOff>2815752</xdr:colOff>
      <xdr:row>85</xdr:row>
      <xdr:rowOff>0</xdr:rowOff>
    </xdr:to>
    <xdr:sp macro="" textlink="">
      <xdr:nvSpPr>
        <xdr:cNvPr id="126" name="角丸四角形吹き出し 15" hidden="1">
          <a:extLst>
            <a:ext uri="{FF2B5EF4-FFF2-40B4-BE49-F238E27FC236}">
              <a16:creationId xmlns:a16="http://schemas.microsoft.com/office/drawing/2014/main" id="{00000000-0008-0000-0000-000021000000}"/>
            </a:ext>
          </a:extLst>
        </xdr:cNvPr>
        <xdr:cNvSpPr/>
      </xdr:nvSpPr>
      <xdr:spPr>
        <a:xfrm>
          <a:off x="10607087" y="27646959"/>
          <a:ext cx="2867140" cy="49380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8</xdr:col>
      <xdr:colOff>2958512</xdr:colOff>
      <xdr:row>80</xdr:row>
      <xdr:rowOff>1291284</xdr:rowOff>
    </xdr:from>
    <xdr:to>
      <xdr:col>9</xdr:col>
      <xdr:colOff>2815752</xdr:colOff>
      <xdr:row>85</xdr:row>
      <xdr:rowOff>0</xdr:rowOff>
    </xdr:to>
    <xdr:sp macro="" textlink="">
      <xdr:nvSpPr>
        <xdr:cNvPr id="127" name="角丸四角形吹き出し 15" hidden="1">
          <a:extLst>
            <a:ext uri="{FF2B5EF4-FFF2-40B4-BE49-F238E27FC236}">
              <a16:creationId xmlns:a16="http://schemas.microsoft.com/office/drawing/2014/main" id="{00000000-0008-0000-0000-000021000000}"/>
            </a:ext>
          </a:extLst>
        </xdr:cNvPr>
        <xdr:cNvSpPr/>
      </xdr:nvSpPr>
      <xdr:spPr>
        <a:xfrm>
          <a:off x="10607087" y="27646959"/>
          <a:ext cx="2867140" cy="49380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7</xdr:col>
      <xdr:colOff>76201</xdr:colOff>
      <xdr:row>15</xdr:row>
      <xdr:rowOff>3931597</xdr:rowOff>
    </xdr:from>
    <xdr:to>
      <xdr:col>7</xdr:col>
      <xdr:colOff>3594100</xdr:colOff>
      <xdr:row>19</xdr:row>
      <xdr:rowOff>1950471</xdr:rowOff>
    </xdr:to>
    <xdr:sp macro="" textlink="">
      <xdr:nvSpPr>
        <xdr:cNvPr id="128" name="角丸四角形吹き出し 3" hidden="1">
          <a:extLst>
            <a:ext uri="{FF2B5EF4-FFF2-40B4-BE49-F238E27FC236}">
              <a16:creationId xmlns:a16="http://schemas.microsoft.com/office/drawing/2014/main" id="{00000000-0008-0000-0000-000002000000}"/>
            </a:ext>
          </a:extLst>
        </xdr:cNvPr>
        <xdr:cNvSpPr/>
      </xdr:nvSpPr>
      <xdr:spPr>
        <a:xfrm>
          <a:off x="6750051" y="17196747"/>
          <a:ext cx="3321049" cy="9772724"/>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達成条件の№</a:t>
          </a:r>
          <a:r>
            <a:rPr kumimoji="1" lang="en-US" altLang="ja-JP" sz="1600">
              <a:solidFill>
                <a:schemeClr val="dk1"/>
              </a:solidFill>
              <a:latin typeface="Meiryo UI" panose="020B0604030504040204" pitchFamily="50" charset="-128"/>
              <a:ea typeface="Meiryo UI" panose="020B0604030504040204" pitchFamily="50" charset="-128"/>
              <a:cs typeface="+mn-cs"/>
            </a:rPr>
            <a:t>22</a:t>
          </a:r>
          <a:r>
            <a:rPr kumimoji="1" lang="ja-JP" altLang="en-US" sz="1600">
              <a:solidFill>
                <a:schemeClr val="dk1"/>
              </a:solidFill>
              <a:latin typeface="Meiryo UI" panose="020B0604030504040204" pitchFamily="50" charset="-128"/>
              <a:ea typeface="Meiryo UI" panose="020B0604030504040204" pitchFamily="50" charset="-128"/>
              <a:cs typeface="+mn-cs"/>
            </a:rPr>
            <a:t>以降に機器に対するルールの策定が登場しています。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達成条件№４を№</a:t>
          </a:r>
          <a:r>
            <a:rPr kumimoji="1" lang="en-US" altLang="ja-JP" sz="1600">
              <a:solidFill>
                <a:schemeClr val="dk1"/>
              </a:solidFill>
              <a:latin typeface="Meiryo UI" panose="020B0604030504040204" pitchFamily="50" charset="-128"/>
              <a:ea typeface="Meiryo UI" panose="020B0604030504040204" pitchFamily="50" charset="-128"/>
              <a:cs typeface="+mn-cs"/>
            </a:rPr>
            <a:t>29~30</a:t>
          </a:r>
          <a:r>
            <a:rPr kumimoji="1" lang="ja-JP" altLang="en-US" sz="1600">
              <a:solidFill>
                <a:schemeClr val="dk1"/>
              </a:solidFill>
              <a:latin typeface="Meiryo UI" panose="020B0604030504040204" pitchFamily="50" charset="-128"/>
              <a:ea typeface="Meiryo UI" panose="020B0604030504040204" pitchFamily="50" charset="-128"/>
              <a:cs typeface="+mn-cs"/>
            </a:rPr>
            <a:t>付近に移動</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してはいかがでしょうか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機器に実装するルールではないため人に対するルールのためこのままとします</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1</xdr:col>
      <xdr:colOff>0</xdr:colOff>
      <xdr:row>15</xdr:row>
      <xdr:rowOff>2121172</xdr:rowOff>
    </xdr:from>
    <xdr:ext cx="2790372" cy="1908470"/>
    <xdr:sp macro="" textlink="">
      <xdr:nvSpPr>
        <xdr:cNvPr id="129" name="角丸四角形吹き出し 4" hidden="1">
          <a:extLst>
            <a:ext uri="{FF2B5EF4-FFF2-40B4-BE49-F238E27FC236}">
              <a16:creationId xmlns:a16="http://schemas.microsoft.com/office/drawing/2014/main" id="{00000000-0008-0000-0000-000003000000}"/>
            </a:ext>
          </a:extLst>
        </xdr:cNvPr>
        <xdr:cNvSpPr/>
      </xdr:nvSpPr>
      <xdr:spPr>
        <a:xfrm>
          <a:off x="82550" y="15386322"/>
          <a:ext cx="2790372" cy="1908470"/>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algn="l">
            <a:lnSpc>
              <a:spcPts val="1700"/>
            </a:lnSpc>
          </a:pPr>
          <a:r>
            <a:rPr kumimoji="1" lang="ja-JP" altLang="en-US" sz="1600">
              <a:latin typeface="Meiryo UI" panose="020B0604030504040204" pitchFamily="50" charset="-128"/>
              <a:ea typeface="Meiryo UI" panose="020B0604030504040204" pitchFamily="50" charset="-128"/>
            </a:rPr>
            <a:t>以降にそれぞれのルールの策定が登場する為、</a:t>
          </a:r>
          <a:r>
            <a:rPr kumimoji="1" lang="ja-JP" altLang="ja-JP" sz="1100">
              <a:solidFill>
                <a:schemeClr val="dk1"/>
              </a:solidFill>
              <a:effectLst/>
              <a:latin typeface="+mn-lt"/>
              <a:ea typeface="+mn-ea"/>
              <a:cs typeface="+mn-cs"/>
            </a:rPr>
            <a:t>”</a:t>
          </a:r>
          <a:r>
            <a:rPr kumimoji="1" lang="ja-JP" altLang="en-US" sz="1600">
              <a:latin typeface="Meiryo UI" panose="020B0604030504040204" pitchFamily="50" charset="-128"/>
              <a:ea typeface="Meiryo UI" panose="020B0604030504040204" pitchFamily="50" charset="-128"/>
            </a:rPr>
            <a:t>ルール”というラベルは不要とし、守秘義務というラベルとし、達成条件３のみとしてはいかがでしょうか</a:t>
          </a:r>
          <a:endParaRPr kumimoji="1" lang="en-US" altLang="ja-JP" sz="1600">
            <a:latin typeface="Meiryo UI" panose="020B0604030504040204" pitchFamily="50" charset="-128"/>
            <a:ea typeface="Meiryo UI" panose="020B0604030504040204" pitchFamily="50" charset="-128"/>
          </a:endParaRPr>
        </a:p>
        <a:p>
          <a:pPr algn="l">
            <a:lnSpc>
              <a:spcPts val="1700"/>
            </a:lnSpc>
          </a:pPr>
          <a:endParaRPr kumimoji="1" lang="en-US" altLang="ja-JP" sz="1600">
            <a:latin typeface="Meiryo UI" panose="020B0604030504040204" pitchFamily="50" charset="-128"/>
            <a:ea typeface="Meiryo UI" panose="020B0604030504040204" pitchFamily="50" charset="-128"/>
          </a:endParaRPr>
        </a:p>
        <a:p>
          <a:pPr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rPr>
            <a:t>→機密情報を扱うルール としました</a:t>
          </a:r>
          <a:endParaRPr kumimoji="1" lang="en-US" altLang="ja-JP" sz="160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7</xdr:col>
      <xdr:colOff>3445537</xdr:colOff>
      <xdr:row>19</xdr:row>
      <xdr:rowOff>4620638</xdr:rowOff>
    </xdr:from>
    <xdr:ext cx="5261499" cy="1919776"/>
    <xdr:sp macro="" textlink="">
      <xdr:nvSpPr>
        <xdr:cNvPr id="130" name="角丸四角形吹き出し 5" hidden="1">
          <a:extLst>
            <a:ext uri="{FF2B5EF4-FFF2-40B4-BE49-F238E27FC236}">
              <a16:creationId xmlns:a16="http://schemas.microsoft.com/office/drawing/2014/main" id="{00000000-0008-0000-0000-000004000000}"/>
            </a:ext>
          </a:extLst>
        </xdr:cNvPr>
        <xdr:cNvSpPr/>
      </xdr:nvSpPr>
      <xdr:spPr>
        <a:xfrm>
          <a:off x="10068587"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131" name="角丸四角形吹き出し 7" hidden="1">
          <a:extLst>
            <a:ext uri="{FF2B5EF4-FFF2-40B4-BE49-F238E27FC236}">
              <a16:creationId xmlns:a16="http://schemas.microsoft.com/office/drawing/2014/main" id="{00000000-0008-0000-0000-000005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3</xdr:col>
      <xdr:colOff>0</xdr:colOff>
      <xdr:row>125</xdr:row>
      <xdr:rowOff>851170</xdr:rowOff>
    </xdr:from>
    <xdr:to>
      <xdr:col>4</xdr:col>
      <xdr:colOff>761999</xdr:colOff>
      <xdr:row>125</xdr:row>
      <xdr:rowOff>2175541</xdr:rowOff>
    </xdr:to>
    <xdr:sp macro="" textlink="">
      <xdr:nvSpPr>
        <xdr:cNvPr id="132" name="角丸四角形吹き出し 10" hidden="1">
          <a:extLst>
            <a:ext uri="{FF2B5EF4-FFF2-40B4-BE49-F238E27FC236}">
              <a16:creationId xmlns:a16="http://schemas.microsoft.com/office/drawing/2014/main" id="{00000000-0008-0000-0000-000006000000}"/>
            </a:ext>
          </a:extLst>
        </xdr:cNvPr>
        <xdr:cNvSpPr/>
      </xdr:nvSpPr>
      <xdr:spPr>
        <a:xfrm>
          <a:off x="2609850" y="309219870"/>
          <a:ext cx="2178049" cy="1324371"/>
        </a:xfrm>
        <a:prstGeom prst="wedgeRoundRectCallout">
          <a:avLst>
            <a:gd name="adj1" fmla="val -14953"/>
            <a:gd name="adj2" fmla="val 8432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認証・認可の対策が全ての原因の特定を可能とするわけではないと思います。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また、言葉が重複しているので、「さらに」以降は削除しても良いと思います。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 </a:t>
          </a:r>
          <a:r>
            <a:rPr kumimoji="1" lang="ja-JP" altLang="en-US" sz="1600">
              <a:solidFill>
                <a:srgbClr val="FF0000"/>
              </a:solidFill>
              <a:latin typeface="Meiryo UI" panose="020B0604030504040204" pitchFamily="50" charset="-128"/>
              <a:ea typeface="Meiryo UI" panose="020B0604030504040204" pitchFamily="50" charset="-128"/>
              <a:cs typeface="+mn-cs"/>
            </a:rPr>
            <a:t>特定から調査に変更の上のこしました</a:t>
          </a:r>
        </a:p>
      </xdr:txBody>
    </xdr:sp>
    <xdr:clientData/>
  </xdr:twoCellAnchor>
  <xdr:twoCellAnchor>
    <xdr:from>
      <xdr:col>2</xdr:col>
      <xdr:colOff>107042</xdr:colOff>
      <xdr:row>65</xdr:row>
      <xdr:rowOff>1758043</xdr:rowOff>
    </xdr:from>
    <xdr:to>
      <xdr:col>4</xdr:col>
      <xdr:colOff>332921</xdr:colOff>
      <xdr:row>65</xdr:row>
      <xdr:rowOff>2833930</xdr:rowOff>
    </xdr:to>
    <xdr:sp macro="" textlink="">
      <xdr:nvSpPr>
        <xdr:cNvPr id="133" name="角丸四角形吹き出し 14" hidden="1">
          <a:extLst>
            <a:ext uri="{FF2B5EF4-FFF2-40B4-BE49-F238E27FC236}">
              <a16:creationId xmlns:a16="http://schemas.microsoft.com/office/drawing/2014/main" id="{00000000-0008-0000-0000-000007000000}"/>
            </a:ext>
          </a:extLst>
        </xdr:cNvPr>
        <xdr:cNvSpPr/>
      </xdr:nvSpPr>
      <xdr:spPr>
        <a:xfrm>
          <a:off x="1453242" y="148347793"/>
          <a:ext cx="2905579" cy="1075887"/>
        </a:xfrm>
        <a:prstGeom prst="wedgeRoundRectCallout">
          <a:avLst>
            <a:gd name="adj1" fmla="val -41806"/>
            <a:gd name="adj2" fmla="val 120334"/>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No.11</a:t>
          </a:r>
          <a:r>
            <a:rPr kumimoji="1" lang="ja-JP" altLang="en-US" sz="1600">
              <a:solidFill>
                <a:schemeClr val="dk1"/>
              </a:solidFill>
              <a:latin typeface="Meiryo UI" panose="020B0604030504040204" pitchFamily="50" charset="-128"/>
              <a:ea typeface="Meiryo UI" panose="020B0604030504040204" pitchFamily="50" charset="-128"/>
              <a:cs typeface="+mn-cs"/>
            </a:rPr>
            <a:t>と</a:t>
          </a:r>
          <a:r>
            <a:rPr kumimoji="1" lang="en-US" altLang="ja-JP" sz="1600">
              <a:solidFill>
                <a:schemeClr val="dk1"/>
              </a:solidFill>
              <a:latin typeface="Meiryo UI" panose="020B0604030504040204" pitchFamily="50" charset="-128"/>
              <a:ea typeface="Meiryo UI" panose="020B0604030504040204" pitchFamily="50" charset="-128"/>
              <a:cs typeface="+mn-cs"/>
            </a:rPr>
            <a:t>No.12</a:t>
          </a:r>
          <a:r>
            <a:rPr kumimoji="1" lang="ja-JP" altLang="en-US" sz="1600">
              <a:solidFill>
                <a:schemeClr val="dk1"/>
              </a:solidFill>
              <a:latin typeface="Meiryo UI" panose="020B0604030504040204" pitchFamily="50" charset="-128"/>
              <a:ea typeface="Meiryo UI" panose="020B0604030504040204" pitchFamily="50" charset="-128"/>
              <a:cs typeface="+mn-cs"/>
            </a:rPr>
            <a:t>で「情報」と「機器」が</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情報資産の管理</a:t>
          </a:r>
          <a:r>
            <a:rPr kumimoji="1" lang="en-US" altLang="ja-JP" sz="1600">
              <a:solidFill>
                <a:schemeClr val="dk1"/>
              </a:solidFill>
              <a:latin typeface="Meiryo UI" panose="020B0604030504040204" pitchFamily="50" charset="-128"/>
              <a:ea typeface="Meiryo UI" panose="020B0604030504040204" pitchFamily="50" charset="-128"/>
              <a:cs typeface="+mn-cs"/>
            </a:rPr>
            <a:t>』</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としてまとめられているが、新規性や意匠性のある「試作品・製品」などを対象とした項目がありません。</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次回の見直しで検討をお願い致します。 </a:t>
          </a:r>
          <a:r>
            <a:rPr kumimoji="1" lang="ja-JP" altLang="en-US" sz="1600">
              <a:solidFill>
                <a:srgbClr val="FF0000"/>
              </a:solidFill>
              <a:latin typeface="Meiryo UI" panose="020B0604030504040204" pitchFamily="50" charset="-128"/>
              <a:ea typeface="Meiryo UI" panose="020B0604030504040204" pitchFamily="50" charset="-128"/>
              <a:cs typeface="+mn-cs"/>
            </a:rPr>
            <a:t>→承知しました</a:t>
          </a:r>
        </a:p>
      </xdr:txBody>
    </xdr:sp>
    <xdr:clientData/>
  </xdr:twoCellAnchor>
  <xdr:twoCellAnchor>
    <xdr:from>
      <xdr:col>4</xdr:col>
      <xdr:colOff>162127</xdr:colOff>
      <xdr:row>89</xdr:row>
      <xdr:rowOff>55450</xdr:rowOff>
    </xdr:from>
    <xdr:to>
      <xdr:col>7</xdr:col>
      <xdr:colOff>3524251</xdr:colOff>
      <xdr:row>89</xdr:row>
      <xdr:rowOff>756595</xdr:rowOff>
    </xdr:to>
    <xdr:sp macro="" textlink="">
      <xdr:nvSpPr>
        <xdr:cNvPr id="134" name="角丸四角形吹き出し 16" hidden="1">
          <a:extLst>
            <a:ext uri="{FF2B5EF4-FFF2-40B4-BE49-F238E27FC236}">
              <a16:creationId xmlns:a16="http://schemas.microsoft.com/office/drawing/2014/main" id="{00000000-0008-0000-0000-000008000000}"/>
            </a:ext>
          </a:extLst>
        </xdr:cNvPr>
        <xdr:cNvSpPr/>
      </xdr:nvSpPr>
      <xdr:spPr>
        <a:xfrm>
          <a:off x="4188027" y="213231300"/>
          <a:ext cx="5883074" cy="701145"/>
        </a:xfrm>
        <a:prstGeom prst="wedgeRoundRectCallout">
          <a:avLst>
            <a:gd name="adj1" fmla="val -43393"/>
            <a:gd name="adj2" fmla="val -9543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「接続」とありますが、物理的な状態をイメージするので達成基準で使用している「利用」に変更した方が良いかと考えます → </a:t>
          </a: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1</xdr:col>
      <xdr:colOff>0</xdr:colOff>
      <xdr:row>12</xdr:row>
      <xdr:rowOff>330200</xdr:rowOff>
    </xdr:from>
    <xdr:ext cx="7889875" cy="1767140"/>
    <xdr:sp macro="" textlink="">
      <xdr:nvSpPr>
        <xdr:cNvPr id="135" name="角丸四角形吹き出し 20" hidden="1">
          <a:extLst>
            <a:ext uri="{FF2B5EF4-FFF2-40B4-BE49-F238E27FC236}">
              <a16:creationId xmlns:a16="http://schemas.microsoft.com/office/drawing/2014/main" id="{00000000-0008-0000-0000-00000A000000}"/>
            </a:ext>
          </a:extLst>
        </xdr:cNvPr>
        <xdr:cNvSpPr/>
      </xdr:nvSpPr>
      <xdr:spPr>
        <a:xfrm>
          <a:off x="82550" y="5759450"/>
          <a:ext cx="7889875" cy="1767140"/>
        </a:xfrm>
        <a:prstGeom prst="wedgeRoundRectCallout">
          <a:avLst>
            <a:gd name="adj1" fmla="val 17459"/>
            <a:gd name="adj2" fmla="val -94750"/>
            <a:gd name="adj3" fmla="val 16667"/>
          </a:avLst>
        </a:prstGeom>
        <a:solidFill>
          <a:schemeClr val="accent6">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en-US" altLang="ja-JP" sz="1800">
              <a:solidFill>
                <a:schemeClr val="dk1"/>
              </a:solidFill>
              <a:effectLst/>
              <a:latin typeface="Meiryo UI" panose="020B0604030504040204" pitchFamily="50" charset="-128"/>
              <a:ea typeface="Meiryo UI" panose="020B0604030504040204" pitchFamily="50" charset="-128"/>
              <a:cs typeface="+mn-cs"/>
            </a:rPr>
            <a:t>F</a:t>
          </a:r>
          <a:r>
            <a:rPr lang="ja-JP" altLang="ja-JP" sz="1800">
              <a:solidFill>
                <a:schemeClr val="dk1"/>
              </a:solidFill>
              <a:effectLst/>
              <a:latin typeface="Meiryo UI" panose="020B0604030504040204" pitchFamily="50" charset="-128"/>
              <a:ea typeface="Meiryo UI" panose="020B0604030504040204" pitchFamily="50" charset="-128"/>
              <a:cs typeface="+mn-cs"/>
            </a:rPr>
            <a:t>列の目的と</a:t>
          </a:r>
          <a:r>
            <a:rPr lang="en-US" altLang="ja-JP" sz="1800">
              <a:solidFill>
                <a:schemeClr val="dk1"/>
              </a:solidFill>
              <a:effectLst/>
              <a:latin typeface="Meiryo UI" panose="020B0604030504040204" pitchFamily="50" charset="-128"/>
              <a:ea typeface="Meiryo UI" panose="020B0604030504040204" pitchFamily="50" charset="-128"/>
              <a:cs typeface="+mn-cs"/>
            </a:rPr>
            <a:t>G</a:t>
          </a:r>
          <a:r>
            <a:rPr lang="ja-JP" altLang="ja-JP" sz="1800">
              <a:solidFill>
                <a:schemeClr val="dk1"/>
              </a:solidFill>
              <a:effectLst/>
              <a:latin typeface="Meiryo UI" panose="020B0604030504040204" pitchFamily="50" charset="-128"/>
              <a:ea typeface="Meiryo UI" panose="020B0604030504040204" pitchFamily="50" charset="-128"/>
              <a:cs typeface="+mn-cs"/>
            </a:rPr>
            <a:t>列の要求事項について、順番を入れ替えたほうがよいと思いました。</a:t>
          </a:r>
        </a:p>
        <a:p>
          <a:r>
            <a:rPr lang="ja-JP" altLang="ja-JP" sz="1800">
              <a:solidFill>
                <a:schemeClr val="dk1"/>
              </a:solidFill>
              <a:effectLst/>
              <a:latin typeface="Meiryo UI" panose="020B0604030504040204" pitchFamily="50" charset="-128"/>
              <a:ea typeface="Meiryo UI" panose="020B0604030504040204" pitchFamily="50" charset="-128"/>
              <a:cs typeface="+mn-cs"/>
            </a:rPr>
            <a:t>たしかに「何のために」が重要なのですが、目的が先に来ると唐突な印象があると思い、</a:t>
          </a:r>
        </a:p>
        <a:p>
          <a:r>
            <a:rPr lang="ja-JP" altLang="ja-JP" sz="1800">
              <a:solidFill>
                <a:schemeClr val="dk1"/>
              </a:solidFill>
              <a:effectLst/>
              <a:latin typeface="Meiryo UI" panose="020B0604030504040204" pitchFamily="50" charset="-128"/>
              <a:ea typeface="Meiryo UI" panose="020B0604030504040204" pitchFamily="50" charset="-128"/>
              <a:cs typeface="+mn-cs"/>
            </a:rPr>
            <a:t>要求事項があって、それは「何のために」と読むほうが読み手側としては読みやすいかなと思いました。</a:t>
          </a:r>
        </a:p>
      </xdr:txBody>
    </xdr:sp>
    <xdr:clientData/>
  </xdr:oneCellAnchor>
  <xdr:oneCellAnchor>
    <xdr:from>
      <xdr:col>8</xdr:col>
      <xdr:colOff>0</xdr:colOff>
      <xdr:row>67</xdr:row>
      <xdr:rowOff>512706</xdr:rowOff>
    </xdr:from>
    <xdr:ext cx="8056788" cy="4015132"/>
    <xdr:sp macro="" textlink="">
      <xdr:nvSpPr>
        <xdr:cNvPr id="136" name="角丸四角形吹き出し 21" hidden="1">
          <a:extLst>
            <a:ext uri="{FF2B5EF4-FFF2-40B4-BE49-F238E27FC236}">
              <a16:creationId xmlns:a16="http://schemas.microsoft.com/office/drawing/2014/main" id="{00000000-0008-0000-0000-00000B000000}"/>
            </a:ext>
          </a:extLst>
        </xdr:cNvPr>
        <xdr:cNvSpPr/>
      </xdr:nvSpPr>
      <xdr:spPr>
        <a:xfrm>
          <a:off x="10071100" y="1517189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8</xdr:col>
      <xdr:colOff>0</xdr:colOff>
      <xdr:row>70</xdr:row>
      <xdr:rowOff>0</xdr:rowOff>
    </xdr:from>
    <xdr:ext cx="10579844" cy="4021915"/>
    <xdr:sp macro="" textlink="">
      <xdr:nvSpPr>
        <xdr:cNvPr id="137" name="角丸四角形吹き出し 22" hidden="1">
          <a:extLst>
            <a:ext uri="{FF2B5EF4-FFF2-40B4-BE49-F238E27FC236}">
              <a16:creationId xmlns:a16="http://schemas.microsoft.com/office/drawing/2014/main" id="{00000000-0008-0000-0000-00000C000000}"/>
            </a:ext>
          </a:extLst>
        </xdr:cNvPr>
        <xdr:cNvSpPr/>
      </xdr:nvSpPr>
      <xdr:spPr>
        <a:xfrm>
          <a:off x="10071100" y="155816300"/>
          <a:ext cx="10579844" cy="4021915"/>
        </a:xfrm>
        <a:prstGeom prst="wedgeRoundRectCallout">
          <a:avLst>
            <a:gd name="adj1" fmla="val -31912"/>
            <a:gd name="adj2" fmla="val 64796"/>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28</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に定義した管理ルールにそって管理を実施すること。← 管理ルールを実践してればよい基準となっています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 管理のレベルは明示しない（できない）との考えです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回／年で実施し、発見された不備の是正などを実施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・・・「何を」をあえて記載しない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機器の管理レベル・ルールは個社で違うため詳細まで求めない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ja-JP" altLang="en-US" sz="1400">
              <a:solidFill>
                <a:srgbClr val="FF0000"/>
              </a:solidFill>
              <a:effectLst/>
              <a:latin typeface="Meiryo UI" panose="020B0604030504040204" pitchFamily="50" charset="-128"/>
              <a:ea typeface="Meiryo UI" panose="020B0604030504040204" pitchFamily="50" charset="-128"/>
              <a:cs typeface="+mn-cs"/>
            </a:rPr>
            <a:t>→はい</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タイトルを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管理ルールの維持例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に変更し、</a:t>
          </a:r>
        </a:p>
        <a:p>
          <a:r>
            <a:rPr lang="en-US" altLang="ja-JP" sz="1400">
              <a:solidFill>
                <a:schemeClr val="dk1"/>
              </a:solidFill>
              <a:effectLst/>
              <a:latin typeface="Meiryo UI" panose="020B0604030504040204" pitchFamily="50" charset="-128"/>
              <a:ea typeface="Meiryo UI" panose="020B0604030504040204" pitchFamily="50" charset="-128"/>
              <a:cs typeface="+mn-cs"/>
            </a:rPr>
            <a:t>No.27</a:t>
          </a:r>
          <a:r>
            <a:rPr lang="ja-JP" altLang="en-US" sz="1400">
              <a:solidFill>
                <a:schemeClr val="dk1"/>
              </a:solidFill>
              <a:effectLst/>
              <a:latin typeface="Meiryo UI" panose="020B0604030504040204" pitchFamily="50" charset="-128"/>
              <a:ea typeface="Meiryo UI" panose="020B0604030504040204" pitchFamily="50" charset="-128"/>
              <a:cs typeface="+mn-cs"/>
            </a:rPr>
            <a:t>の情報資産</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情報</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と同様に「何を」実施するか記載したほうが例としては分かりやすいと思います </a:t>
          </a:r>
          <a:r>
            <a:rPr lang="ja-JP" altLang="en-US" sz="1400">
              <a:solidFill>
                <a:srgbClr val="FF0000"/>
              </a:solidFill>
              <a:effectLst/>
              <a:latin typeface="Meiryo UI" panose="020B0604030504040204" pitchFamily="50" charset="-128"/>
              <a:ea typeface="Meiryo UI" panose="020B0604030504040204" pitchFamily="50" charset="-128"/>
              <a:cs typeface="+mn-cs"/>
            </a:rPr>
            <a:t>→目的語を「管理ルールに沿った管理状況の確認を」として反映しました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たとえば「管理ルールが有効に機能しているか点検</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棚卸・監査</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年で実施する」に変更する </a:t>
          </a:r>
          <a:r>
            <a:rPr lang="ja-JP" altLang="en-US" sz="1400">
              <a:solidFill>
                <a:srgbClr val="FF0000"/>
              </a:solidFill>
              <a:effectLst/>
              <a:latin typeface="Meiryo UI" panose="020B0604030504040204" pitchFamily="50" charset="-128"/>
              <a:ea typeface="Meiryo UI" panose="020B0604030504040204" pitchFamily="50" charset="-128"/>
              <a:cs typeface="+mn-cs"/>
            </a:rPr>
            <a:t>→管理ルールの有効性、よりは、管理ルールの対象物の状況確認を実施する方が有効と考えました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もともとは、</a:t>
          </a:r>
        </a:p>
        <a:p>
          <a:r>
            <a:rPr lang="ja-JP" altLang="en-US" sz="1400">
              <a:solidFill>
                <a:schemeClr val="dk1"/>
              </a:solidFill>
              <a:effectLst/>
              <a:latin typeface="Meiryo UI" panose="020B0604030504040204" pitchFamily="50" charset="-128"/>
              <a:ea typeface="Meiryo UI" panose="020B0604030504040204" pitchFamily="50" charset="-128"/>
              <a:cs typeface="+mn-cs"/>
            </a:rPr>
            <a:t>・ 情報資産（機器）の棚卸・リスクアセスメント・管理策適用、監査、改善、を年次サイクルで実施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でしたが、レベルアップ事例に記載されることになっています</a:t>
          </a:r>
        </a:p>
      </xdr:txBody>
    </xdr:sp>
    <xdr:clientData/>
  </xdr:oneCellAnchor>
  <xdr:oneCellAnchor>
    <xdr:from>
      <xdr:col>3</xdr:col>
      <xdr:colOff>0</xdr:colOff>
      <xdr:row>77</xdr:row>
      <xdr:rowOff>0</xdr:rowOff>
    </xdr:from>
    <xdr:ext cx="5151663" cy="1345465"/>
    <xdr:sp macro="" textlink="">
      <xdr:nvSpPr>
        <xdr:cNvPr id="138" name="角丸四角形吹き出し 23" hidden="1">
          <a:extLst>
            <a:ext uri="{FF2B5EF4-FFF2-40B4-BE49-F238E27FC236}">
              <a16:creationId xmlns:a16="http://schemas.microsoft.com/office/drawing/2014/main" id="{00000000-0008-0000-0000-00000D000000}"/>
            </a:ext>
          </a:extLst>
        </xdr:cNvPr>
        <xdr:cNvSpPr/>
      </xdr:nvSpPr>
      <xdr:spPr>
        <a:xfrm>
          <a:off x="2609850" y="17682845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1</xdr:col>
      <xdr:colOff>0</xdr:colOff>
      <xdr:row>12</xdr:row>
      <xdr:rowOff>330200</xdr:rowOff>
    </xdr:from>
    <xdr:ext cx="7889875" cy="1767140"/>
    <xdr:sp macro="" textlink="">
      <xdr:nvSpPr>
        <xdr:cNvPr id="139" name="角丸四角形吹き出し 24" hidden="1">
          <a:extLst>
            <a:ext uri="{FF2B5EF4-FFF2-40B4-BE49-F238E27FC236}">
              <a16:creationId xmlns:a16="http://schemas.microsoft.com/office/drawing/2014/main" id="{00000000-0008-0000-0000-00000E000000}"/>
            </a:ext>
          </a:extLst>
        </xdr:cNvPr>
        <xdr:cNvSpPr/>
      </xdr:nvSpPr>
      <xdr:spPr>
        <a:xfrm>
          <a:off x="82550" y="5759450"/>
          <a:ext cx="7889875" cy="1767140"/>
        </a:xfrm>
        <a:prstGeom prst="wedgeRoundRectCallout">
          <a:avLst>
            <a:gd name="adj1" fmla="val 41000"/>
            <a:gd name="adj2" fmla="val -88462"/>
            <a:gd name="adj3" fmla="val 16667"/>
          </a:avLst>
        </a:prstGeom>
        <a:solidFill>
          <a:schemeClr val="accent6">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en-US" altLang="ja-JP" sz="1800">
              <a:solidFill>
                <a:schemeClr val="dk1"/>
              </a:solidFill>
              <a:effectLst/>
              <a:latin typeface="Meiryo UI" panose="020B0604030504040204" pitchFamily="50" charset="-128"/>
              <a:ea typeface="Meiryo UI" panose="020B0604030504040204" pitchFamily="50" charset="-128"/>
              <a:cs typeface="+mn-cs"/>
            </a:rPr>
            <a:t>F</a:t>
          </a:r>
          <a:r>
            <a:rPr lang="ja-JP" altLang="ja-JP" sz="1800">
              <a:solidFill>
                <a:schemeClr val="dk1"/>
              </a:solidFill>
              <a:effectLst/>
              <a:latin typeface="Meiryo UI" panose="020B0604030504040204" pitchFamily="50" charset="-128"/>
              <a:ea typeface="Meiryo UI" panose="020B0604030504040204" pitchFamily="50" charset="-128"/>
              <a:cs typeface="+mn-cs"/>
            </a:rPr>
            <a:t>列の目的と</a:t>
          </a:r>
          <a:r>
            <a:rPr lang="en-US" altLang="ja-JP" sz="1800">
              <a:solidFill>
                <a:schemeClr val="dk1"/>
              </a:solidFill>
              <a:effectLst/>
              <a:latin typeface="Meiryo UI" panose="020B0604030504040204" pitchFamily="50" charset="-128"/>
              <a:ea typeface="Meiryo UI" panose="020B0604030504040204" pitchFamily="50" charset="-128"/>
              <a:cs typeface="+mn-cs"/>
            </a:rPr>
            <a:t>G</a:t>
          </a:r>
          <a:r>
            <a:rPr lang="ja-JP" altLang="ja-JP" sz="1800">
              <a:solidFill>
                <a:schemeClr val="dk1"/>
              </a:solidFill>
              <a:effectLst/>
              <a:latin typeface="Meiryo UI" panose="020B0604030504040204" pitchFamily="50" charset="-128"/>
              <a:ea typeface="Meiryo UI" panose="020B0604030504040204" pitchFamily="50" charset="-128"/>
              <a:cs typeface="+mn-cs"/>
            </a:rPr>
            <a:t>列の要求事項について、順番を入れ替えたほうがよいと思いました。</a:t>
          </a:r>
        </a:p>
        <a:p>
          <a:r>
            <a:rPr lang="ja-JP" altLang="ja-JP" sz="1800">
              <a:solidFill>
                <a:schemeClr val="dk1"/>
              </a:solidFill>
              <a:effectLst/>
              <a:latin typeface="Meiryo UI" panose="020B0604030504040204" pitchFamily="50" charset="-128"/>
              <a:ea typeface="Meiryo UI" panose="020B0604030504040204" pitchFamily="50" charset="-128"/>
              <a:cs typeface="+mn-cs"/>
            </a:rPr>
            <a:t>たしかに「何のために」が重要なのですが、目的が先に来ると唐突な印象があると思い、</a:t>
          </a:r>
        </a:p>
        <a:p>
          <a:r>
            <a:rPr lang="ja-JP" altLang="ja-JP" sz="1800">
              <a:solidFill>
                <a:schemeClr val="dk1"/>
              </a:solidFill>
              <a:effectLst/>
              <a:latin typeface="Meiryo UI" panose="020B0604030504040204" pitchFamily="50" charset="-128"/>
              <a:ea typeface="Meiryo UI" panose="020B0604030504040204" pitchFamily="50" charset="-128"/>
              <a:cs typeface="+mn-cs"/>
            </a:rPr>
            <a:t>要求事項があって、それは「何のために」と読むほうが読み手側としては読みやすいかなと思いました。</a:t>
          </a:r>
          <a:r>
            <a:rPr lang="ja-JP" altLang="en-US" sz="1800">
              <a:solidFill>
                <a:schemeClr val="dk1"/>
              </a:solidFill>
              <a:effectLst/>
              <a:latin typeface="Meiryo UI" panose="020B0604030504040204" pitchFamily="50" charset="-128"/>
              <a:ea typeface="Meiryo UI" panose="020B0604030504040204" pitchFamily="50" charset="-128"/>
              <a:cs typeface="+mn-cs"/>
            </a:rPr>
            <a:t> → </a:t>
          </a:r>
          <a:r>
            <a:rPr lang="ja-JP" altLang="en-US" sz="1800">
              <a:solidFill>
                <a:srgbClr val="FF0000"/>
              </a:solidFill>
              <a:effectLst/>
              <a:latin typeface="Meiryo UI" panose="020B0604030504040204" pitchFamily="50" charset="-128"/>
              <a:ea typeface="Meiryo UI" panose="020B0604030504040204" pitchFamily="50" charset="-128"/>
              <a:cs typeface="+mn-cs"/>
            </a:rPr>
            <a:t>ご指摘ごもっともながら、論理構成上ママとさせください</a:t>
          </a:r>
          <a:endParaRPr lang="ja-JP" altLang="ja-JP" sz="1800">
            <a:solidFill>
              <a:srgbClr val="FF0000"/>
            </a:solidFill>
            <a:effectLst/>
            <a:latin typeface="Meiryo UI" panose="020B0604030504040204" pitchFamily="50" charset="-128"/>
            <a:ea typeface="Meiryo UI" panose="020B0604030504040204" pitchFamily="50" charset="-128"/>
            <a:cs typeface="+mn-cs"/>
          </a:endParaRPr>
        </a:p>
      </xdr:txBody>
    </xdr:sp>
    <xdr:clientData/>
  </xdr:oneCellAnchor>
  <xdr:oneCellAnchor>
    <xdr:from>
      <xdr:col>3</xdr:col>
      <xdr:colOff>0</xdr:colOff>
      <xdr:row>77</xdr:row>
      <xdr:rowOff>0</xdr:rowOff>
    </xdr:from>
    <xdr:ext cx="5151663" cy="1345465"/>
    <xdr:sp macro="" textlink="">
      <xdr:nvSpPr>
        <xdr:cNvPr id="140" name="角丸四角形吹き出し 25" hidden="1">
          <a:extLst>
            <a:ext uri="{FF2B5EF4-FFF2-40B4-BE49-F238E27FC236}">
              <a16:creationId xmlns:a16="http://schemas.microsoft.com/office/drawing/2014/main" id="{00000000-0008-0000-0000-00000F000000}"/>
            </a:ext>
          </a:extLst>
        </xdr:cNvPr>
        <xdr:cNvSpPr/>
      </xdr:nvSpPr>
      <xdr:spPr>
        <a:xfrm>
          <a:off x="2609850" y="17682845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1235075</xdr:rowOff>
    </xdr:from>
    <xdr:ext cx="5151663" cy="1345465"/>
    <xdr:sp macro="" textlink="">
      <xdr:nvSpPr>
        <xdr:cNvPr id="141" name="角丸四角形吹き出し 26" hidden="1">
          <a:extLst>
            <a:ext uri="{FF2B5EF4-FFF2-40B4-BE49-F238E27FC236}">
              <a16:creationId xmlns:a16="http://schemas.microsoft.com/office/drawing/2014/main" id="{00000000-0008-0000-0000-000010000000}"/>
            </a:ext>
          </a:extLst>
        </xdr:cNvPr>
        <xdr:cNvSpPr/>
      </xdr:nvSpPr>
      <xdr:spPr>
        <a:xfrm>
          <a:off x="2609850" y="178063525"/>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142" name="角丸四角形吹き出し 27" hidden="1">
          <a:extLst>
            <a:ext uri="{FF2B5EF4-FFF2-40B4-BE49-F238E27FC236}">
              <a16:creationId xmlns:a16="http://schemas.microsoft.com/office/drawing/2014/main" id="{00000000-0008-0000-0000-000011000000}"/>
            </a:ext>
          </a:extLst>
        </xdr:cNvPr>
        <xdr:cNvSpPr/>
      </xdr:nvSpPr>
      <xdr:spPr>
        <a:xfrm>
          <a:off x="2609850" y="17682845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7</xdr:col>
      <xdr:colOff>3445537</xdr:colOff>
      <xdr:row>20</xdr:row>
      <xdr:rowOff>0</xdr:rowOff>
    </xdr:from>
    <xdr:ext cx="5261499" cy="1919776"/>
    <xdr:sp macro="" textlink="">
      <xdr:nvSpPr>
        <xdr:cNvPr id="143" name="角丸四角形吹き出し 28" hidden="1">
          <a:extLst>
            <a:ext uri="{FF2B5EF4-FFF2-40B4-BE49-F238E27FC236}">
              <a16:creationId xmlns:a16="http://schemas.microsoft.com/office/drawing/2014/main" id="{00000000-0008-0000-0000-000012000000}"/>
            </a:ext>
          </a:extLst>
        </xdr:cNvPr>
        <xdr:cNvSpPr/>
      </xdr:nvSpPr>
      <xdr:spPr>
        <a:xfrm>
          <a:off x="10068587"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77</xdr:row>
      <xdr:rowOff>0</xdr:rowOff>
    </xdr:from>
    <xdr:ext cx="5151663" cy="1345465"/>
    <xdr:sp macro="" textlink="">
      <xdr:nvSpPr>
        <xdr:cNvPr id="144" name="角丸四角形吹き出し 29" hidden="1">
          <a:extLst>
            <a:ext uri="{FF2B5EF4-FFF2-40B4-BE49-F238E27FC236}">
              <a16:creationId xmlns:a16="http://schemas.microsoft.com/office/drawing/2014/main" id="{00000000-0008-0000-0000-000013000000}"/>
            </a:ext>
          </a:extLst>
        </xdr:cNvPr>
        <xdr:cNvSpPr/>
      </xdr:nvSpPr>
      <xdr:spPr>
        <a:xfrm>
          <a:off x="2609850" y="17682845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145" name="角丸四角形吹き出し 30" hidden="1">
          <a:extLst>
            <a:ext uri="{FF2B5EF4-FFF2-40B4-BE49-F238E27FC236}">
              <a16:creationId xmlns:a16="http://schemas.microsoft.com/office/drawing/2014/main" id="{00000000-0008-0000-0000-000014000000}"/>
            </a:ext>
          </a:extLst>
        </xdr:cNvPr>
        <xdr:cNvSpPr/>
      </xdr:nvSpPr>
      <xdr:spPr>
        <a:xfrm>
          <a:off x="2609850" y="17682845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oneCellAnchor>
    <xdr:from>
      <xdr:col>3</xdr:col>
      <xdr:colOff>0</xdr:colOff>
      <xdr:row>77</xdr:row>
      <xdr:rowOff>0</xdr:rowOff>
    </xdr:from>
    <xdr:ext cx="5151663" cy="1345465"/>
    <xdr:sp macro="" textlink="">
      <xdr:nvSpPr>
        <xdr:cNvPr id="146" name="角丸四角形吹き出し 31" hidden="1">
          <a:extLst>
            <a:ext uri="{FF2B5EF4-FFF2-40B4-BE49-F238E27FC236}">
              <a16:creationId xmlns:a16="http://schemas.microsoft.com/office/drawing/2014/main" id="{00000000-0008-0000-0000-000015000000}"/>
            </a:ext>
          </a:extLst>
        </xdr:cNvPr>
        <xdr:cNvSpPr/>
      </xdr:nvSpPr>
      <xdr:spPr>
        <a:xfrm>
          <a:off x="2609850" y="176828450"/>
          <a:ext cx="5151663" cy="1345465"/>
        </a:xfrm>
        <a:prstGeom prst="wedgeRoundRectCallout">
          <a:avLst>
            <a:gd name="adj1" fmla="val 60442"/>
            <a:gd name="adj2" fmla="val -2843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800">
              <a:solidFill>
                <a:schemeClr val="dk1"/>
              </a:solidFill>
              <a:effectLst/>
              <a:latin typeface="Meiryo UI" panose="020B0604030504040204" pitchFamily="50" charset="-128"/>
              <a:ea typeface="Meiryo UI" panose="020B0604030504040204" pitchFamily="50" charset="-128"/>
              <a:cs typeface="+mn-cs"/>
            </a:rPr>
            <a:t>対象が</a:t>
          </a:r>
          <a:r>
            <a:rPr lang="en-US" altLang="ja-JP" sz="1800">
              <a:solidFill>
                <a:schemeClr val="dk1"/>
              </a:solidFill>
              <a:effectLst/>
              <a:latin typeface="Meiryo UI" panose="020B0604030504040204" pitchFamily="50" charset="-128"/>
              <a:ea typeface="Meiryo UI" panose="020B0604030504040204" pitchFamily="50" charset="-128"/>
              <a:cs typeface="+mn-cs"/>
            </a:rPr>
            <a:t>No.26(</a:t>
          </a:r>
          <a:r>
            <a:rPr lang="ja-JP" altLang="en-US" sz="1800">
              <a:solidFill>
                <a:schemeClr val="dk1"/>
              </a:solidFill>
              <a:effectLst/>
              <a:latin typeface="Meiryo UI" panose="020B0604030504040204" pitchFamily="50" charset="-128"/>
              <a:ea typeface="Meiryo UI" panose="020B0604030504040204" pitchFamily="50" charset="-128"/>
              <a:cs typeface="+mn-cs"/>
            </a:rPr>
            <a:t>情報</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だけでですが、あえて</a:t>
          </a:r>
          <a:r>
            <a:rPr lang="en-US" altLang="ja-JP" sz="1800">
              <a:solidFill>
                <a:schemeClr val="dk1"/>
              </a:solidFill>
              <a:effectLst/>
              <a:latin typeface="Meiryo UI" panose="020B0604030504040204" pitchFamily="50" charset="-128"/>
              <a:ea typeface="Meiryo UI" panose="020B0604030504040204" pitchFamily="50" charset="-128"/>
              <a:cs typeface="+mn-cs"/>
            </a:rPr>
            <a:t>No.29(</a:t>
          </a:r>
          <a:r>
            <a:rPr lang="ja-JP" altLang="en-US" sz="1800">
              <a:solidFill>
                <a:schemeClr val="dk1"/>
              </a:solidFill>
              <a:effectLst/>
              <a:latin typeface="Meiryo UI" panose="020B0604030504040204" pitchFamily="50" charset="-128"/>
              <a:ea typeface="Meiryo UI" panose="020B0604030504040204" pitchFamily="50" charset="-128"/>
              <a:cs typeface="+mn-cs"/>
            </a:rPr>
            <a:t>機器</a:t>
          </a:r>
          <a:r>
            <a:rPr lang="en-US" altLang="ja-JP" sz="1800">
              <a:solidFill>
                <a:schemeClr val="dk1"/>
              </a:solidFill>
              <a:effectLst/>
              <a:latin typeface="Meiryo UI" panose="020B0604030504040204" pitchFamily="50" charset="-128"/>
              <a:ea typeface="Meiryo UI" panose="020B0604030504040204" pitchFamily="50" charset="-128"/>
              <a:cs typeface="+mn-cs"/>
            </a:rPr>
            <a:t>)</a:t>
          </a:r>
          <a:r>
            <a:rPr lang="ja-JP" altLang="en-US" sz="1800">
              <a:solidFill>
                <a:schemeClr val="dk1"/>
              </a:solidFill>
              <a:effectLst/>
              <a:latin typeface="Meiryo UI" panose="020B0604030504040204" pitchFamily="50" charset="-128"/>
              <a:ea typeface="Meiryo UI" panose="020B0604030504040204" pitchFamily="50" charset="-128"/>
              <a:cs typeface="+mn-cs"/>
            </a:rPr>
            <a:t>の一覧は対象にしないという見解が裏にあるのでしょうか</a:t>
          </a:r>
          <a:r>
            <a:rPr lang="ja-JP" altLang="en-US" sz="1800">
              <a:solidFill>
                <a:srgbClr val="FF0000"/>
              </a:solidFill>
              <a:effectLst/>
              <a:latin typeface="Meiryo UI" panose="020B0604030504040204" pitchFamily="50" charset="-128"/>
              <a:ea typeface="Meiryo UI" panose="020B0604030504040204" pitchFamily="50" charset="-128"/>
              <a:cs typeface="+mn-cs"/>
            </a:rPr>
            <a:t>？ → 機器より情報資産を重視しています</a:t>
          </a:r>
        </a:p>
      </xdr:txBody>
    </xdr:sp>
    <xdr:clientData/>
  </xdr:oneCellAnchor>
  <xdr:twoCellAnchor>
    <xdr:from>
      <xdr:col>4</xdr:col>
      <xdr:colOff>342598</xdr:colOff>
      <xdr:row>85</xdr:row>
      <xdr:rowOff>0</xdr:rowOff>
    </xdr:from>
    <xdr:to>
      <xdr:col>7</xdr:col>
      <xdr:colOff>3181815</xdr:colOff>
      <xdr:row>87</xdr:row>
      <xdr:rowOff>1045884</xdr:rowOff>
    </xdr:to>
    <xdr:sp macro="" textlink="">
      <xdr:nvSpPr>
        <xdr:cNvPr id="147" name="角丸四角形吹き出し 32" hidden="1">
          <a:extLst>
            <a:ext uri="{FF2B5EF4-FFF2-40B4-BE49-F238E27FC236}">
              <a16:creationId xmlns:a16="http://schemas.microsoft.com/office/drawing/2014/main" id="{00000000-0008-0000-0000-000016000000}"/>
            </a:ext>
          </a:extLst>
        </xdr:cNvPr>
        <xdr:cNvSpPr/>
      </xdr:nvSpPr>
      <xdr:spPr>
        <a:xfrm>
          <a:off x="4368498" y="199809100"/>
          <a:ext cx="5487167" cy="8151534"/>
        </a:xfrm>
        <a:prstGeom prst="wedgeRoundRectCallout">
          <a:avLst>
            <a:gd name="adj1" fmla="val 57645"/>
            <a:gd name="adj2" fmla="val 2871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突然パートナー企業が表現されています。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パートナー企業の明確化が必要になると思います。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パートナー企業ではなく、取引先、委託先などの表現でいいと考えます。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外部情報システムの接続先と守秘義務契約を締結している</a:t>
          </a:r>
          <a:endParaRPr kumimoji="1" lang="en-US" altLang="ja-JP" sz="1600">
            <a:solidFill>
              <a:schemeClr val="dk1"/>
            </a:solidFill>
            <a:effectLst/>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effectLst/>
              <a:latin typeface="Meiryo UI" panose="020B0604030504040204" pitchFamily="50" charset="-128"/>
              <a:ea typeface="Meiryo UI" panose="020B0604030504040204" pitchFamily="50" charset="-128"/>
              <a:cs typeface="+mn-cs"/>
            </a:rPr>
            <a:t>→反映しました</a:t>
          </a: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4</xdr:col>
      <xdr:colOff>342598</xdr:colOff>
      <xdr:row>81</xdr:row>
      <xdr:rowOff>2218734</xdr:rowOff>
    </xdr:from>
    <xdr:to>
      <xdr:col>7</xdr:col>
      <xdr:colOff>3181815</xdr:colOff>
      <xdr:row>85</xdr:row>
      <xdr:rowOff>0</xdr:rowOff>
    </xdr:to>
    <xdr:sp macro="" textlink="">
      <xdr:nvSpPr>
        <xdr:cNvPr id="148" name="角丸四角形吹き出し 33" hidden="1">
          <a:extLst>
            <a:ext uri="{FF2B5EF4-FFF2-40B4-BE49-F238E27FC236}">
              <a16:creationId xmlns:a16="http://schemas.microsoft.com/office/drawing/2014/main" id="{00000000-0008-0000-0000-000017000000}"/>
            </a:ext>
          </a:extLst>
        </xdr:cNvPr>
        <xdr:cNvSpPr/>
      </xdr:nvSpPr>
      <xdr:spPr>
        <a:xfrm>
          <a:off x="4368498" y="190762934"/>
          <a:ext cx="5487167" cy="9046166"/>
        </a:xfrm>
        <a:prstGeom prst="wedgeRoundRectCallout">
          <a:avLst>
            <a:gd name="adj1" fmla="val 57645"/>
            <a:gd name="adj2" fmla="val 2871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突然パートナー企業が表現されています。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パートナー企業の明確化が必要になると思います。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パートナー企業ではなく、取引先、委託先などの表現でいいと考えます。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外部情報システムの接続先と守秘義務契約を締結している</a:t>
          </a:r>
          <a:endParaRPr kumimoji="1" lang="en-US" altLang="ja-JP" sz="1600">
            <a:solidFill>
              <a:schemeClr val="dk1"/>
            </a:solidFill>
            <a:effectLst/>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effectLst/>
              <a:latin typeface="Meiryo UI" panose="020B0604030504040204" pitchFamily="50" charset="-128"/>
              <a:ea typeface="Meiryo UI" panose="020B0604030504040204" pitchFamily="50" charset="-128"/>
              <a:cs typeface="+mn-cs"/>
            </a:rPr>
            <a:t>→反映しました</a:t>
          </a:r>
          <a:endParaRPr kumimoji="1" lang="ja-JP" altLang="en-US"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twoCellAnchor>
    <xdr:from>
      <xdr:col>7</xdr:col>
      <xdr:colOff>313769</xdr:colOff>
      <xdr:row>35</xdr:row>
      <xdr:rowOff>2904788</xdr:rowOff>
    </xdr:from>
    <xdr:to>
      <xdr:col>7</xdr:col>
      <xdr:colOff>3080068</xdr:colOff>
      <xdr:row>35</xdr:row>
      <xdr:rowOff>3957838</xdr:rowOff>
    </xdr:to>
    <xdr:sp macro="" textlink="">
      <xdr:nvSpPr>
        <xdr:cNvPr id="149" name="角丸四角形吹き出し 35" hidden="1">
          <a:extLst>
            <a:ext uri="{FF2B5EF4-FFF2-40B4-BE49-F238E27FC236}">
              <a16:creationId xmlns:a16="http://schemas.microsoft.com/office/drawing/2014/main" id="{00000000-0008-0000-0000-000019000000}"/>
            </a:ext>
          </a:extLst>
        </xdr:cNvPr>
        <xdr:cNvSpPr/>
      </xdr:nvSpPr>
      <xdr:spPr>
        <a:xfrm>
          <a:off x="6987619" y="7159273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150" name="角丸四角形吹き出し 37" hidden="1">
          <a:extLst>
            <a:ext uri="{FF2B5EF4-FFF2-40B4-BE49-F238E27FC236}">
              <a16:creationId xmlns:a16="http://schemas.microsoft.com/office/drawing/2014/main" id="{00000000-0008-0000-0000-00001A000000}"/>
            </a:ext>
          </a:extLst>
        </xdr:cNvPr>
        <xdr:cNvSpPr/>
      </xdr:nvSpPr>
      <xdr:spPr>
        <a:xfrm>
          <a:off x="6987619" y="67871638"/>
          <a:ext cx="2766299" cy="818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9</xdr:col>
      <xdr:colOff>241300</xdr:colOff>
      <xdr:row>19</xdr:row>
      <xdr:rowOff>932234</xdr:rowOff>
    </xdr:from>
    <xdr:to>
      <xdr:col>9</xdr:col>
      <xdr:colOff>5245100</xdr:colOff>
      <xdr:row>19</xdr:row>
      <xdr:rowOff>2946401</xdr:rowOff>
    </xdr:to>
    <xdr:sp macro="" textlink="">
      <xdr:nvSpPr>
        <xdr:cNvPr id="151" name="角丸四角形吹き出し 2" hidden="1">
          <a:extLst>
            <a:ext uri="{FF2B5EF4-FFF2-40B4-BE49-F238E27FC236}">
              <a16:creationId xmlns:a16="http://schemas.microsoft.com/office/drawing/2014/main" id="{00000000-0008-0000-0000-00001B000000}"/>
            </a:ext>
          </a:extLst>
        </xdr:cNvPr>
        <xdr:cNvSpPr/>
      </xdr:nvSpPr>
      <xdr:spPr>
        <a:xfrm>
          <a:off x="15633700" y="25951234"/>
          <a:ext cx="4940300" cy="2014167"/>
        </a:xfrm>
        <a:prstGeom prst="wedgeRoundRectCallout">
          <a:avLst>
            <a:gd name="adj1" fmla="val 6385"/>
            <a:gd name="adj2" fmla="val 7255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規則</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にはスマートデバイス以外も対象となっていますので、利用申請はスマートデバイスに限定する必要はないと思います。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社内の共通電子申請システムで、情報機器の利用申請を行えるようにしている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19</xdr:row>
      <xdr:rowOff>4620638</xdr:rowOff>
    </xdr:from>
    <xdr:ext cx="5261499" cy="1919776"/>
    <xdr:sp macro="" textlink="">
      <xdr:nvSpPr>
        <xdr:cNvPr id="152" name="角丸四角形吹き出し 5" hidden="1">
          <a:extLst>
            <a:ext uri="{FF2B5EF4-FFF2-40B4-BE49-F238E27FC236}">
              <a16:creationId xmlns:a16="http://schemas.microsoft.com/office/drawing/2014/main" id="{00000000-0008-0000-0000-00001C000000}"/>
            </a:ext>
          </a:extLst>
        </xdr:cNvPr>
        <xdr:cNvSpPr/>
      </xdr:nvSpPr>
      <xdr:spPr>
        <a:xfrm>
          <a:off x="1007110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100149</xdr:colOff>
      <xdr:row>27</xdr:row>
      <xdr:rowOff>2029099</xdr:rowOff>
    </xdr:from>
    <xdr:to>
      <xdr:col>8</xdr:col>
      <xdr:colOff>5303521</xdr:colOff>
      <xdr:row>29</xdr:row>
      <xdr:rowOff>280141</xdr:rowOff>
    </xdr:to>
    <xdr:sp macro="" textlink="">
      <xdr:nvSpPr>
        <xdr:cNvPr id="153" name="角丸四角形吹き出し 6" hidden="1">
          <a:extLst>
            <a:ext uri="{FF2B5EF4-FFF2-40B4-BE49-F238E27FC236}">
              <a16:creationId xmlns:a16="http://schemas.microsoft.com/office/drawing/2014/main" id="{00000000-0008-0000-0000-00001D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694871</xdr:colOff>
      <xdr:row>52</xdr:row>
      <xdr:rowOff>0</xdr:rowOff>
    </xdr:from>
    <xdr:to>
      <xdr:col>8</xdr:col>
      <xdr:colOff>3413323</xdr:colOff>
      <xdr:row>59</xdr:row>
      <xdr:rowOff>810638</xdr:rowOff>
    </xdr:to>
    <xdr:sp macro="" textlink="">
      <xdr:nvSpPr>
        <xdr:cNvPr id="154" name="角丸四角形吹き出し 8" hidden="1">
          <a:extLst>
            <a:ext uri="{FF2B5EF4-FFF2-40B4-BE49-F238E27FC236}">
              <a16:creationId xmlns:a16="http://schemas.microsoft.com/office/drawing/2014/main" id="{00000000-0008-0000-0000-00001E000000}"/>
            </a:ext>
          </a:extLst>
        </xdr:cNvPr>
        <xdr:cNvSpPr/>
      </xdr:nvSpPr>
      <xdr:spPr>
        <a:xfrm>
          <a:off x="10765971" y="116452650"/>
          <a:ext cx="2718452" cy="15942688"/>
        </a:xfrm>
        <a:prstGeom prst="wedgeRoundRectCallout">
          <a:avLst>
            <a:gd name="adj1" fmla="val -30286"/>
            <a:gd name="adj2" fmla="val 76956"/>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助詞が間違っていると思います。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effectLst/>
              <a:latin typeface="Meiryo UI" panose="020B0604030504040204" pitchFamily="50" charset="-128"/>
              <a:ea typeface="Meiryo UI" panose="020B0604030504040204" pitchFamily="50" charset="-128"/>
              <a:cs typeface="+mn-cs"/>
            </a:rPr>
            <a:t>の→を</a:t>
          </a:r>
          <a:br>
            <a:rPr kumimoji="1" lang="en-US" altLang="ja-JP" sz="1600">
              <a:solidFill>
                <a:schemeClr val="dk1"/>
              </a:solidFill>
              <a:effectLst/>
              <a:latin typeface="Meiryo UI" panose="020B0604030504040204" pitchFamily="50" charset="-128"/>
              <a:ea typeface="Meiryo UI" panose="020B0604030504040204" pitchFamily="50" charset="-128"/>
              <a:cs typeface="+mn-cs"/>
            </a:rPr>
          </a:br>
          <a:r>
            <a:rPr kumimoji="1" lang="ja-JP" altLang="en-US" sz="1600">
              <a:solidFill>
                <a:schemeClr val="dk1"/>
              </a:solidFill>
              <a:effectLst/>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機密情報を共有する際</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rgbClr val="FF0000"/>
              </a:solidFill>
              <a:latin typeface="Meiryo UI" panose="020B0604030504040204" pitchFamily="50" charset="-128"/>
              <a:ea typeface="Meiryo UI" panose="020B0604030504040204" pitchFamily="50" charset="-128"/>
              <a:cs typeface="+mn-cs"/>
            </a:rPr>
            <a:t>反映</a:t>
          </a:r>
        </a:p>
      </xdr:txBody>
    </xdr:sp>
    <xdr:clientData/>
  </xdr:twoCellAnchor>
  <xdr:twoCellAnchor>
    <xdr:from>
      <xdr:col>8</xdr:col>
      <xdr:colOff>2958512</xdr:colOff>
      <xdr:row>80</xdr:row>
      <xdr:rowOff>1291284</xdr:rowOff>
    </xdr:from>
    <xdr:to>
      <xdr:col>9</xdr:col>
      <xdr:colOff>2815752</xdr:colOff>
      <xdr:row>85</xdr:row>
      <xdr:rowOff>0</xdr:rowOff>
    </xdr:to>
    <xdr:sp macro="" textlink="">
      <xdr:nvSpPr>
        <xdr:cNvPr id="155" name="角丸四角形吹き出し 15" hidden="1">
          <a:extLst>
            <a:ext uri="{FF2B5EF4-FFF2-40B4-BE49-F238E27FC236}">
              <a16:creationId xmlns:a16="http://schemas.microsoft.com/office/drawing/2014/main" id="{00000000-0008-0000-0000-000023000000}"/>
            </a:ext>
          </a:extLst>
        </xdr:cNvPr>
        <xdr:cNvSpPr/>
      </xdr:nvSpPr>
      <xdr:spPr>
        <a:xfrm>
          <a:off x="13029612" y="187225634"/>
          <a:ext cx="5178540" cy="125834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9</xdr:col>
      <xdr:colOff>4909937</xdr:colOff>
      <xdr:row>67</xdr:row>
      <xdr:rowOff>512706</xdr:rowOff>
    </xdr:from>
    <xdr:ext cx="8056788" cy="4015132"/>
    <xdr:sp macro="" textlink="">
      <xdr:nvSpPr>
        <xdr:cNvPr id="156" name="角丸四角形吹き出し 21" hidden="1">
          <a:extLst>
            <a:ext uri="{FF2B5EF4-FFF2-40B4-BE49-F238E27FC236}">
              <a16:creationId xmlns:a16="http://schemas.microsoft.com/office/drawing/2014/main" id="{00000000-0008-0000-0000-000025000000}"/>
            </a:ext>
          </a:extLst>
        </xdr:cNvPr>
        <xdr:cNvSpPr/>
      </xdr:nvSpPr>
      <xdr:spPr>
        <a:xfrm>
          <a:off x="20302337" y="1517189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9</xdr:col>
      <xdr:colOff>558891</xdr:colOff>
      <xdr:row>70</xdr:row>
      <xdr:rowOff>0</xdr:rowOff>
    </xdr:from>
    <xdr:ext cx="10579844" cy="4021915"/>
    <xdr:sp macro="" textlink="">
      <xdr:nvSpPr>
        <xdr:cNvPr id="157" name="角丸四角形吹き出し 22" hidden="1">
          <a:extLst>
            <a:ext uri="{FF2B5EF4-FFF2-40B4-BE49-F238E27FC236}">
              <a16:creationId xmlns:a16="http://schemas.microsoft.com/office/drawing/2014/main" id="{00000000-0008-0000-0000-000026000000}"/>
            </a:ext>
          </a:extLst>
        </xdr:cNvPr>
        <xdr:cNvSpPr/>
      </xdr:nvSpPr>
      <xdr:spPr>
        <a:xfrm>
          <a:off x="15951291" y="155816300"/>
          <a:ext cx="10579844" cy="4021915"/>
        </a:xfrm>
        <a:prstGeom prst="wedgeRoundRectCallout">
          <a:avLst>
            <a:gd name="adj1" fmla="val -31912"/>
            <a:gd name="adj2" fmla="val 64796"/>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28</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に定義した管理ルールにそって管理を実施すること。← 管理ルールを実践してればよい基準となっています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 管理のレベルは明示しない（できない）との考えです</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回／年で実施し、発見された不備の是正などを実施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・・・「何を」をあえて記載しない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機器の管理レベル・ルールは個社で違うため詳細まで求めない</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 </a:t>
          </a:r>
          <a:r>
            <a:rPr lang="ja-JP" altLang="en-US" sz="1400">
              <a:solidFill>
                <a:srgbClr val="FF0000"/>
              </a:solidFill>
              <a:effectLst/>
              <a:latin typeface="Meiryo UI" panose="020B0604030504040204" pitchFamily="50" charset="-128"/>
              <a:ea typeface="Meiryo UI" panose="020B0604030504040204" pitchFamily="50" charset="-128"/>
              <a:cs typeface="+mn-cs"/>
            </a:rPr>
            <a:t>→はい</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ja-JP" altLang="en-US" sz="1400">
              <a:solidFill>
                <a:schemeClr val="dk1"/>
              </a:solidFill>
              <a:effectLst/>
              <a:latin typeface="Meiryo UI" panose="020B0604030504040204" pitchFamily="50" charset="-128"/>
              <a:ea typeface="Meiryo UI" panose="020B0604030504040204" pitchFamily="50" charset="-128"/>
              <a:cs typeface="+mn-cs"/>
            </a:rPr>
            <a:t>タイトルを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管理ルールの維持例</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に変更し、</a:t>
          </a:r>
        </a:p>
        <a:p>
          <a:r>
            <a:rPr lang="en-US" altLang="ja-JP" sz="1400">
              <a:solidFill>
                <a:schemeClr val="dk1"/>
              </a:solidFill>
              <a:effectLst/>
              <a:latin typeface="Meiryo UI" panose="020B0604030504040204" pitchFamily="50" charset="-128"/>
              <a:ea typeface="Meiryo UI" panose="020B0604030504040204" pitchFamily="50" charset="-128"/>
              <a:cs typeface="+mn-cs"/>
            </a:rPr>
            <a:t>No.27</a:t>
          </a:r>
          <a:r>
            <a:rPr lang="ja-JP" altLang="en-US" sz="1400">
              <a:solidFill>
                <a:schemeClr val="dk1"/>
              </a:solidFill>
              <a:effectLst/>
              <a:latin typeface="Meiryo UI" panose="020B0604030504040204" pitchFamily="50" charset="-128"/>
              <a:ea typeface="Meiryo UI" panose="020B0604030504040204" pitchFamily="50" charset="-128"/>
              <a:cs typeface="+mn-cs"/>
            </a:rPr>
            <a:t>の情報資産</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情報</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と同様に「何を」実施するか記載したほうが例としては分かりやすいと思います </a:t>
          </a:r>
          <a:r>
            <a:rPr lang="ja-JP" altLang="en-US" sz="1400">
              <a:solidFill>
                <a:srgbClr val="FF0000"/>
              </a:solidFill>
              <a:effectLst/>
              <a:latin typeface="Meiryo UI" panose="020B0604030504040204" pitchFamily="50" charset="-128"/>
              <a:ea typeface="Meiryo UI" panose="020B0604030504040204" pitchFamily="50" charset="-128"/>
              <a:cs typeface="+mn-cs"/>
            </a:rPr>
            <a:t>→目的語を「管理ルールに沿った管理状況の確認を」として反映しました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たとえば「管理ルールが有効に機能しているか点検</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棚卸・監査</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を</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a:t>
          </a:r>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年で実施する」に変更する </a:t>
          </a:r>
          <a:r>
            <a:rPr lang="ja-JP" altLang="en-US" sz="1400">
              <a:solidFill>
                <a:srgbClr val="FF0000"/>
              </a:solidFill>
              <a:effectLst/>
              <a:latin typeface="Meiryo UI" panose="020B0604030504040204" pitchFamily="50" charset="-128"/>
              <a:ea typeface="Meiryo UI" panose="020B0604030504040204" pitchFamily="50" charset="-128"/>
              <a:cs typeface="+mn-cs"/>
            </a:rPr>
            <a:t>→管理ルールの有効性、よりは、管理ルールの対象物の状況確認を実施する方が有効と考えました</a:t>
          </a:r>
        </a:p>
        <a:p>
          <a:r>
            <a:rPr lang="ja-JP" altLang="en-US" sz="1400">
              <a:solidFill>
                <a:schemeClr val="dk1"/>
              </a:solidFill>
              <a:effectLst/>
              <a:latin typeface="Meiryo UI" panose="020B0604030504040204" pitchFamily="50" charset="-128"/>
              <a:ea typeface="Meiryo UI" panose="020B0604030504040204" pitchFamily="50" charset="-128"/>
              <a:cs typeface="+mn-cs"/>
            </a:rPr>
            <a:t>もともとは、</a:t>
          </a:r>
        </a:p>
        <a:p>
          <a:r>
            <a:rPr lang="ja-JP" altLang="en-US" sz="1400">
              <a:solidFill>
                <a:schemeClr val="dk1"/>
              </a:solidFill>
              <a:effectLst/>
              <a:latin typeface="Meiryo UI" panose="020B0604030504040204" pitchFamily="50" charset="-128"/>
              <a:ea typeface="Meiryo UI" panose="020B0604030504040204" pitchFamily="50" charset="-128"/>
              <a:cs typeface="+mn-cs"/>
            </a:rPr>
            <a:t>・ 情報資産（機器）の棚卸・リスクアセスメント・管理策適用、監査、改善、を年次サイクルで実施</a:t>
          </a:r>
        </a:p>
        <a:p>
          <a:r>
            <a:rPr lang="ja-JP" altLang="en-US" sz="1400">
              <a:solidFill>
                <a:schemeClr val="dk1"/>
              </a:solidFill>
              <a:effectLst/>
              <a:latin typeface="Meiryo UI" panose="020B0604030504040204" pitchFamily="50" charset="-128"/>
              <a:ea typeface="Meiryo UI" panose="020B0604030504040204" pitchFamily="50" charset="-128"/>
              <a:cs typeface="+mn-cs"/>
            </a:rPr>
            <a:t>でしたが、レベルアップ事例に記載されることになっています</a:t>
          </a:r>
        </a:p>
      </xdr:txBody>
    </xdr:sp>
    <xdr:clientData/>
  </xdr:oneCellAnchor>
  <xdr:oneCellAnchor>
    <xdr:from>
      <xdr:col>8</xdr:col>
      <xdr:colOff>0</xdr:colOff>
      <xdr:row>20</xdr:row>
      <xdr:rowOff>0</xdr:rowOff>
    </xdr:from>
    <xdr:ext cx="5261499" cy="1919776"/>
    <xdr:sp macro="" textlink="">
      <xdr:nvSpPr>
        <xdr:cNvPr id="158" name="角丸四角形吹き出し 28" hidden="1">
          <a:extLst>
            <a:ext uri="{FF2B5EF4-FFF2-40B4-BE49-F238E27FC236}">
              <a16:creationId xmlns:a16="http://schemas.microsoft.com/office/drawing/2014/main" id="{00000000-0008-0000-0000-000027000000}"/>
            </a:ext>
          </a:extLst>
        </xdr:cNvPr>
        <xdr:cNvSpPr/>
      </xdr:nvSpPr>
      <xdr:spPr>
        <a:xfrm>
          <a:off x="1007110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100149</xdr:colOff>
      <xdr:row>27</xdr:row>
      <xdr:rowOff>2029099</xdr:rowOff>
    </xdr:from>
    <xdr:to>
      <xdr:col>8</xdr:col>
      <xdr:colOff>5303521</xdr:colOff>
      <xdr:row>29</xdr:row>
      <xdr:rowOff>280141</xdr:rowOff>
    </xdr:to>
    <xdr:sp macro="" textlink="">
      <xdr:nvSpPr>
        <xdr:cNvPr id="159" name="角丸四角形吹き出し 158" hidden="1">
          <a:extLst>
            <a:ext uri="{FF2B5EF4-FFF2-40B4-BE49-F238E27FC236}">
              <a16:creationId xmlns:a16="http://schemas.microsoft.com/office/drawing/2014/main" id="{00000000-0008-0000-0000-00002C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160" name="角丸四角形吹き出し 159" hidden="1">
          <a:extLst>
            <a:ext uri="{FF2B5EF4-FFF2-40B4-BE49-F238E27FC236}">
              <a16:creationId xmlns:a16="http://schemas.microsoft.com/office/drawing/2014/main" id="{00000000-0008-0000-0000-00002D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161" name="角丸四角形吹き出し 160" hidden="1">
          <a:extLst>
            <a:ext uri="{FF2B5EF4-FFF2-40B4-BE49-F238E27FC236}">
              <a16:creationId xmlns:a16="http://schemas.microsoft.com/office/drawing/2014/main" id="{00000000-0008-0000-0000-00002E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oneCellAnchor>
    <xdr:from>
      <xdr:col>7</xdr:col>
      <xdr:colOff>3445537</xdr:colOff>
      <xdr:row>52</xdr:row>
      <xdr:rowOff>0</xdr:rowOff>
    </xdr:from>
    <xdr:ext cx="5261499" cy="1919776"/>
    <xdr:sp macro="" textlink="">
      <xdr:nvSpPr>
        <xdr:cNvPr id="162" name="角丸四角形吹き出し 161" hidden="1">
          <a:extLst>
            <a:ext uri="{FF2B5EF4-FFF2-40B4-BE49-F238E27FC236}">
              <a16:creationId xmlns:a16="http://schemas.microsoft.com/office/drawing/2014/main" id="{00000000-0008-0000-0000-00002F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63" name="角丸四角形吹き出し 162" hidden="1">
          <a:extLst>
            <a:ext uri="{FF2B5EF4-FFF2-40B4-BE49-F238E27FC236}">
              <a16:creationId xmlns:a16="http://schemas.microsoft.com/office/drawing/2014/main" id="{00000000-0008-0000-0000-000030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64" name="角丸四角形吹き出し 163" hidden="1">
          <a:extLst>
            <a:ext uri="{FF2B5EF4-FFF2-40B4-BE49-F238E27FC236}">
              <a16:creationId xmlns:a16="http://schemas.microsoft.com/office/drawing/2014/main" id="{00000000-0008-0000-0000-000031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165" name="角丸四角形吹き出し 164" hidden="1">
          <a:extLst>
            <a:ext uri="{FF2B5EF4-FFF2-40B4-BE49-F238E27FC236}">
              <a16:creationId xmlns:a16="http://schemas.microsoft.com/office/drawing/2014/main" id="{00000000-0008-0000-0000-000032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166" name="角丸四角形吹き出し 165" hidden="1">
          <a:extLst>
            <a:ext uri="{FF2B5EF4-FFF2-40B4-BE49-F238E27FC236}">
              <a16:creationId xmlns:a16="http://schemas.microsoft.com/office/drawing/2014/main" id="{00000000-0008-0000-0000-000034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67" name="角丸四角形吹き出し 7" hidden="1">
          <a:extLst>
            <a:ext uri="{FF2B5EF4-FFF2-40B4-BE49-F238E27FC236}">
              <a16:creationId xmlns:a16="http://schemas.microsoft.com/office/drawing/2014/main" id="{00000000-0008-0000-0000-000035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68" name="角丸四角形吹き出し 7" hidden="1">
          <a:extLst>
            <a:ext uri="{FF2B5EF4-FFF2-40B4-BE49-F238E27FC236}">
              <a16:creationId xmlns:a16="http://schemas.microsoft.com/office/drawing/2014/main" id="{00000000-0008-0000-0000-000036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69" name="角丸四角形吹き出し 7" hidden="1">
          <a:extLst>
            <a:ext uri="{FF2B5EF4-FFF2-40B4-BE49-F238E27FC236}">
              <a16:creationId xmlns:a16="http://schemas.microsoft.com/office/drawing/2014/main" id="{00000000-0008-0000-0000-000037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170" name="角丸四角形吹き出し 169" hidden="1">
          <a:extLst>
            <a:ext uri="{FF2B5EF4-FFF2-40B4-BE49-F238E27FC236}">
              <a16:creationId xmlns:a16="http://schemas.microsoft.com/office/drawing/2014/main" id="{00000000-0008-0000-0000-000038000000}"/>
            </a:ext>
          </a:extLst>
        </xdr:cNvPr>
        <xdr:cNvSpPr/>
      </xdr:nvSpPr>
      <xdr:spPr>
        <a:xfrm>
          <a:off x="6987619" y="67871638"/>
          <a:ext cx="2766299" cy="818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171" name="角丸四角形吹き出し 37" hidden="1">
          <a:extLst>
            <a:ext uri="{FF2B5EF4-FFF2-40B4-BE49-F238E27FC236}">
              <a16:creationId xmlns:a16="http://schemas.microsoft.com/office/drawing/2014/main" id="{00000000-0008-0000-0000-000039000000}"/>
            </a:ext>
          </a:extLst>
        </xdr:cNvPr>
        <xdr:cNvSpPr/>
      </xdr:nvSpPr>
      <xdr:spPr>
        <a:xfrm>
          <a:off x="6987619" y="67871638"/>
          <a:ext cx="2766299" cy="818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5</xdr:col>
      <xdr:colOff>3445537</xdr:colOff>
      <xdr:row>19</xdr:row>
      <xdr:rowOff>4620638</xdr:rowOff>
    </xdr:from>
    <xdr:ext cx="5261499" cy="1919776"/>
    <xdr:sp macro="" textlink="">
      <xdr:nvSpPr>
        <xdr:cNvPr id="172" name="角丸四角形吹き出し 5" hidden="1">
          <a:extLst>
            <a:ext uri="{FF2B5EF4-FFF2-40B4-BE49-F238E27FC236}">
              <a16:creationId xmlns:a16="http://schemas.microsoft.com/office/drawing/2014/main" id="{00000000-0008-0000-0000-00003A000000}"/>
            </a:ext>
          </a:extLst>
        </xdr:cNvPr>
        <xdr:cNvSpPr/>
      </xdr:nvSpPr>
      <xdr:spPr>
        <a:xfrm>
          <a:off x="6017287"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0</xdr:rowOff>
    </xdr:from>
    <xdr:ext cx="5261499" cy="1919776"/>
    <xdr:sp macro="" textlink="">
      <xdr:nvSpPr>
        <xdr:cNvPr id="173" name="角丸四角形吹き出し 28" hidden="1">
          <a:extLst>
            <a:ext uri="{FF2B5EF4-FFF2-40B4-BE49-F238E27FC236}">
              <a16:creationId xmlns:a16="http://schemas.microsoft.com/office/drawing/2014/main" id="{00000000-0008-0000-0000-00003B000000}"/>
            </a:ext>
          </a:extLst>
        </xdr:cNvPr>
        <xdr:cNvSpPr/>
      </xdr:nvSpPr>
      <xdr:spPr>
        <a:xfrm>
          <a:off x="6017287"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4620638</xdr:rowOff>
    </xdr:from>
    <xdr:ext cx="5261499" cy="1919776"/>
    <xdr:sp macro="" textlink="">
      <xdr:nvSpPr>
        <xdr:cNvPr id="174" name="角丸四角形吹き出し 5" hidden="1">
          <a:extLst>
            <a:ext uri="{FF2B5EF4-FFF2-40B4-BE49-F238E27FC236}">
              <a16:creationId xmlns:a16="http://schemas.microsoft.com/office/drawing/2014/main" id="{00000000-0008-0000-0000-00003C000000}"/>
            </a:ext>
          </a:extLst>
        </xdr:cNvPr>
        <xdr:cNvSpPr/>
      </xdr:nvSpPr>
      <xdr:spPr>
        <a:xfrm>
          <a:off x="6017287" y="3237013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76201</xdr:colOff>
      <xdr:row>15</xdr:row>
      <xdr:rowOff>3931597</xdr:rowOff>
    </xdr:from>
    <xdr:to>
      <xdr:col>7</xdr:col>
      <xdr:colOff>3594100</xdr:colOff>
      <xdr:row>19</xdr:row>
      <xdr:rowOff>1950471</xdr:rowOff>
    </xdr:to>
    <xdr:sp macro="" textlink="">
      <xdr:nvSpPr>
        <xdr:cNvPr id="175" name="角丸四角形吹き出し 3" hidden="1">
          <a:extLst>
            <a:ext uri="{FF2B5EF4-FFF2-40B4-BE49-F238E27FC236}">
              <a16:creationId xmlns:a16="http://schemas.microsoft.com/office/drawing/2014/main" id="{00000000-0008-0000-0000-00003D000000}"/>
            </a:ext>
          </a:extLst>
        </xdr:cNvPr>
        <xdr:cNvSpPr/>
      </xdr:nvSpPr>
      <xdr:spPr>
        <a:xfrm>
          <a:off x="6750051" y="17196747"/>
          <a:ext cx="3321049" cy="9772724"/>
        </a:xfrm>
        <a:prstGeom prst="wedgeRoundRectCallout">
          <a:avLst>
            <a:gd name="adj1" fmla="val 12371"/>
            <a:gd name="adj2" fmla="val 6316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達成条件の№</a:t>
          </a:r>
          <a:r>
            <a:rPr kumimoji="1" lang="en-US" altLang="ja-JP" sz="1600">
              <a:solidFill>
                <a:schemeClr val="dk1"/>
              </a:solidFill>
              <a:latin typeface="Meiryo UI" panose="020B0604030504040204" pitchFamily="50" charset="-128"/>
              <a:ea typeface="Meiryo UI" panose="020B0604030504040204" pitchFamily="50" charset="-128"/>
              <a:cs typeface="+mn-cs"/>
            </a:rPr>
            <a:t>22</a:t>
          </a:r>
          <a:r>
            <a:rPr kumimoji="1" lang="ja-JP" altLang="en-US" sz="1600">
              <a:solidFill>
                <a:schemeClr val="dk1"/>
              </a:solidFill>
              <a:latin typeface="Meiryo UI" panose="020B0604030504040204" pitchFamily="50" charset="-128"/>
              <a:ea typeface="Meiryo UI" panose="020B0604030504040204" pitchFamily="50" charset="-128"/>
              <a:cs typeface="+mn-cs"/>
            </a:rPr>
            <a:t>以降に機器に対するルールの策定が登場しています。</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達成条件№４を№</a:t>
          </a:r>
          <a:r>
            <a:rPr kumimoji="1" lang="en-US" altLang="ja-JP" sz="1600">
              <a:solidFill>
                <a:schemeClr val="dk1"/>
              </a:solidFill>
              <a:latin typeface="Meiryo UI" panose="020B0604030504040204" pitchFamily="50" charset="-128"/>
              <a:ea typeface="Meiryo UI" panose="020B0604030504040204" pitchFamily="50" charset="-128"/>
              <a:cs typeface="+mn-cs"/>
            </a:rPr>
            <a:t>29~30</a:t>
          </a:r>
          <a:r>
            <a:rPr kumimoji="1" lang="ja-JP" altLang="en-US" sz="1600">
              <a:solidFill>
                <a:schemeClr val="dk1"/>
              </a:solidFill>
              <a:latin typeface="Meiryo UI" panose="020B0604030504040204" pitchFamily="50" charset="-128"/>
              <a:ea typeface="Meiryo UI" panose="020B0604030504040204" pitchFamily="50" charset="-128"/>
              <a:cs typeface="+mn-cs"/>
            </a:rPr>
            <a:t>付近に移動</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してはいかがでしょうか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機器に実装するルールではないため人に対するルールのためこのままとします</a:t>
          </a:r>
          <a:endParaRPr kumimoji="1" lang="en-US" altLang="ja-JP" sz="1600">
            <a:solidFill>
              <a:srgbClr val="FF0000"/>
            </a:solidFill>
            <a:latin typeface="Meiryo UI" panose="020B0604030504040204" pitchFamily="50" charset="-128"/>
            <a:ea typeface="Meiryo UI" panose="020B0604030504040204" pitchFamily="50" charset="-128"/>
            <a:cs typeface="+mn-cs"/>
          </a:endParaRPr>
        </a:p>
      </xdr:txBody>
    </xdr:sp>
    <xdr:clientData/>
  </xdr:twoCellAnchor>
  <xdr:oneCellAnchor>
    <xdr:from>
      <xdr:col>5</xdr:col>
      <xdr:colOff>3445537</xdr:colOff>
      <xdr:row>52</xdr:row>
      <xdr:rowOff>0</xdr:rowOff>
    </xdr:from>
    <xdr:ext cx="5261499" cy="1919776"/>
    <xdr:sp macro="" textlink="">
      <xdr:nvSpPr>
        <xdr:cNvPr id="176" name="角丸四角形吹き出し 46" hidden="1">
          <a:extLst>
            <a:ext uri="{FF2B5EF4-FFF2-40B4-BE49-F238E27FC236}">
              <a16:creationId xmlns:a16="http://schemas.microsoft.com/office/drawing/2014/main" id="{00000000-0008-0000-0000-00003E000000}"/>
            </a:ext>
          </a:extLst>
        </xdr:cNvPr>
        <xdr:cNvSpPr/>
      </xdr:nvSpPr>
      <xdr:spPr>
        <a:xfrm>
          <a:off x="60172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177" name="角丸四角形吹き出し 47" hidden="1">
          <a:extLst>
            <a:ext uri="{FF2B5EF4-FFF2-40B4-BE49-F238E27FC236}">
              <a16:creationId xmlns:a16="http://schemas.microsoft.com/office/drawing/2014/main" id="{00000000-0008-0000-0000-00003F000000}"/>
            </a:ext>
          </a:extLst>
        </xdr:cNvPr>
        <xdr:cNvSpPr/>
      </xdr:nvSpPr>
      <xdr:spPr>
        <a:xfrm>
          <a:off x="60172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178" name="角丸四角形吹き出し 48" hidden="1">
          <a:extLst>
            <a:ext uri="{FF2B5EF4-FFF2-40B4-BE49-F238E27FC236}">
              <a16:creationId xmlns:a16="http://schemas.microsoft.com/office/drawing/2014/main" id="{00000000-0008-0000-0000-000040000000}"/>
            </a:ext>
          </a:extLst>
        </xdr:cNvPr>
        <xdr:cNvSpPr/>
      </xdr:nvSpPr>
      <xdr:spPr>
        <a:xfrm>
          <a:off x="60172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52</xdr:row>
      <xdr:rowOff>0</xdr:rowOff>
    </xdr:from>
    <xdr:ext cx="5261499" cy="1919776"/>
    <xdr:sp macro="" textlink="">
      <xdr:nvSpPr>
        <xdr:cNvPr id="179" name="角丸四角形吹き出し 49" hidden="1">
          <a:extLst>
            <a:ext uri="{FF2B5EF4-FFF2-40B4-BE49-F238E27FC236}">
              <a16:creationId xmlns:a16="http://schemas.microsoft.com/office/drawing/2014/main" id="{00000000-0008-0000-0000-000041000000}"/>
            </a:ext>
          </a:extLst>
        </xdr:cNvPr>
        <xdr:cNvSpPr/>
      </xdr:nvSpPr>
      <xdr:spPr>
        <a:xfrm>
          <a:off x="60172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20</xdr:row>
      <xdr:rowOff>4620638</xdr:rowOff>
    </xdr:from>
    <xdr:ext cx="5261499" cy="1919776"/>
    <xdr:sp macro="" textlink="">
      <xdr:nvSpPr>
        <xdr:cNvPr id="180" name="角丸四角形吹き出し 5" hidden="1">
          <a:extLst>
            <a:ext uri="{FF2B5EF4-FFF2-40B4-BE49-F238E27FC236}">
              <a16:creationId xmlns:a16="http://schemas.microsoft.com/office/drawing/2014/main" id="{00000000-0008-0000-0000-000042000000}"/>
            </a:ext>
          </a:extLst>
        </xdr:cNvPr>
        <xdr:cNvSpPr/>
      </xdr:nvSpPr>
      <xdr:spPr>
        <a:xfrm>
          <a:off x="6017287" y="3237013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21</xdr:row>
      <xdr:rowOff>0</xdr:rowOff>
    </xdr:from>
    <xdr:ext cx="5261499" cy="1919776"/>
    <xdr:sp macro="" textlink="">
      <xdr:nvSpPr>
        <xdr:cNvPr id="181" name="角丸四角形吹き出し 28" hidden="1">
          <a:extLst>
            <a:ext uri="{FF2B5EF4-FFF2-40B4-BE49-F238E27FC236}">
              <a16:creationId xmlns:a16="http://schemas.microsoft.com/office/drawing/2014/main" id="{00000000-0008-0000-0000-000043000000}"/>
            </a:ext>
          </a:extLst>
        </xdr:cNvPr>
        <xdr:cNvSpPr/>
      </xdr:nvSpPr>
      <xdr:spPr>
        <a:xfrm>
          <a:off x="6017287" y="3237230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23</xdr:row>
      <xdr:rowOff>4620638</xdr:rowOff>
    </xdr:from>
    <xdr:ext cx="5261499" cy="1919776"/>
    <xdr:sp macro="" textlink="">
      <xdr:nvSpPr>
        <xdr:cNvPr id="182" name="角丸四角形吹き出し 5" hidden="1">
          <a:extLst>
            <a:ext uri="{FF2B5EF4-FFF2-40B4-BE49-F238E27FC236}">
              <a16:creationId xmlns:a16="http://schemas.microsoft.com/office/drawing/2014/main" id="{00000000-0008-0000-0000-000044000000}"/>
            </a:ext>
          </a:extLst>
        </xdr:cNvPr>
        <xdr:cNvSpPr/>
      </xdr:nvSpPr>
      <xdr:spPr>
        <a:xfrm>
          <a:off x="6017287" y="411394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24</xdr:row>
      <xdr:rowOff>0</xdr:rowOff>
    </xdr:from>
    <xdr:ext cx="5261499" cy="1919776"/>
    <xdr:sp macro="" textlink="">
      <xdr:nvSpPr>
        <xdr:cNvPr id="183" name="角丸四角形吹き出し 28" hidden="1">
          <a:extLst>
            <a:ext uri="{FF2B5EF4-FFF2-40B4-BE49-F238E27FC236}">
              <a16:creationId xmlns:a16="http://schemas.microsoft.com/office/drawing/2014/main" id="{00000000-0008-0000-0000-000045000000}"/>
            </a:ext>
          </a:extLst>
        </xdr:cNvPr>
        <xdr:cNvSpPr/>
      </xdr:nvSpPr>
      <xdr:spPr>
        <a:xfrm>
          <a:off x="6017287" y="41141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24</xdr:row>
      <xdr:rowOff>4620638</xdr:rowOff>
    </xdr:from>
    <xdr:ext cx="5261499" cy="1919776"/>
    <xdr:sp macro="" textlink="">
      <xdr:nvSpPr>
        <xdr:cNvPr id="184" name="角丸四角形吹き出し 5" hidden="1">
          <a:extLst>
            <a:ext uri="{FF2B5EF4-FFF2-40B4-BE49-F238E27FC236}">
              <a16:creationId xmlns:a16="http://schemas.microsoft.com/office/drawing/2014/main" id="{00000000-0008-0000-0000-000046000000}"/>
            </a:ext>
          </a:extLst>
        </xdr:cNvPr>
        <xdr:cNvSpPr/>
      </xdr:nvSpPr>
      <xdr:spPr>
        <a:xfrm>
          <a:off x="6017287" y="436794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5</xdr:col>
      <xdr:colOff>3445537</xdr:colOff>
      <xdr:row>25</xdr:row>
      <xdr:rowOff>0</xdr:rowOff>
    </xdr:from>
    <xdr:ext cx="5261499" cy="1919776"/>
    <xdr:sp macro="" textlink="">
      <xdr:nvSpPr>
        <xdr:cNvPr id="185" name="角丸四角形吹き出し 28" hidden="1">
          <a:extLst>
            <a:ext uri="{FF2B5EF4-FFF2-40B4-BE49-F238E27FC236}">
              <a16:creationId xmlns:a16="http://schemas.microsoft.com/office/drawing/2014/main" id="{00000000-0008-0000-0000-000047000000}"/>
            </a:ext>
          </a:extLst>
        </xdr:cNvPr>
        <xdr:cNvSpPr/>
      </xdr:nvSpPr>
      <xdr:spPr>
        <a:xfrm>
          <a:off x="6017287" y="43681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7</xdr:col>
      <xdr:colOff>313769</xdr:colOff>
      <xdr:row>32</xdr:row>
      <xdr:rowOff>2904788</xdr:rowOff>
    </xdr:from>
    <xdr:to>
      <xdr:col>7</xdr:col>
      <xdr:colOff>3080068</xdr:colOff>
      <xdr:row>32</xdr:row>
      <xdr:rowOff>3957838</xdr:rowOff>
    </xdr:to>
    <xdr:sp macro="" textlink="">
      <xdr:nvSpPr>
        <xdr:cNvPr id="186" name="角丸四角形吹き出し 7" hidden="1">
          <a:extLst>
            <a:ext uri="{FF2B5EF4-FFF2-40B4-BE49-F238E27FC236}">
              <a16:creationId xmlns:a16="http://schemas.microsoft.com/office/drawing/2014/main" id="{00000000-0008-0000-0000-000048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35</xdr:row>
      <xdr:rowOff>2904788</xdr:rowOff>
    </xdr:from>
    <xdr:to>
      <xdr:col>7</xdr:col>
      <xdr:colOff>3080068</xdr:colOff>
      <xdr:row>35</xdr:row>
      <xdr:rowOff>3957838</xdr:rowOff>
    </xdr:to>
    <xdr:sp macro="" textlink="">
      <xdr:nvSpPr>
        <xdr:cNvPr id="187" name="角丸四角形吹き出し 35" hidden="1">
          <a:extLst>
            <a:ext uri="{FF2B5EF4-FFF2-40B4-BE49-F238E27FC236}">
              <a16:creationId xmlns:a16="http://schemas.microsoft.com/office/drawing/2014/main" id="{00000000-0008-0000-0000-000049000000}"/>
            </a:ext>
          </a:extLst>
        </xdr:cNvPr>
        <xdr:cNvSpPr/>
      </xdr:nvSpPr>
      <xdr:spPr>
        <a:xfrm>
          <a:off x="6987619" y="71592738"/>
          <a:ext cx="2766299" cy="105305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188" name="角丸四角形吹き出し 37" hidden="1">
          <a:extLst>
            <a:ext uri="{FF2B5EF4-FFF2-40B4-BE49-F238E27FC236}">
              <a16:creationId xmlns:a16="http://schemas.microsoft.com/office/drawing/2014/main" id="{00000000-0008-0000-0000-00004A000000}"/>
            </a:ext>
          </a:extLst>
        </xdr:cNvPr>
        <xdr:cNvSpPr/>
      </xdr:nvSpPr>
      <xdr:spPr>
        <a:xfrm>
          <a:off x="6987619" y="67871638"/>
          <a:ext cx="2766299" cy="818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189" name="角丸四角形吹き出し 6" hidden="1">
          <a:extLst>
            <a:ext uri="{FF2B5EF4-FFF2-40B4-BE49-F238E27FC236}">
              <a16:creationId xmlns:a16="http://schemas.microsoft.com/office/drawing/2014/main" id="{00000000-0008-0000-0000-00004B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190" name="角丸四角形吹き出し 43" hidden="1">
          <a:extLst>
            <a:ext uri="{FF2B5EF4-FFF2-40B4-BE49-F238E27FC236}">
              <a16:creationId xmlns:a16="http://schemas.microsoft.com/office/drawing/2014/main" id="{00000000-0008-0000-0000-00004C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191" name="角丸四角形吹き出し 44" hidden="1">
          <a:extLst>
            <a:ext uri="{FF2B5EF4-FFF2-40B4-BE49-F238E27FC236}">
              <a16:creationId xmlns:a16="http://schemas.microsoft.com/office/drawing/2014/main" id="{00000000-0008-0000-0000-00004D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8</xdr:col>
      <xdr:colOff>100149</xdr:colOff>
      <xdr:row>27</xdr:row>
      <xdr:rowOff>2029099</xdr:rowOff>
    </xdr:from>
    <xdr:to>
      <xdr:col>8</xdr:col>
      <xdr:colOff>5303521</xdr:colOff>
      <xdr:row>29</xdr:row>
      <xdr:rowOff>280141</xdr:rowOff>
    </xdr:to>
    <xdr:sp macro="" textlink="">
      <xdr:nvSpPr>
        <xdr:cNvPr id="192" name="角丸四角形吹き出し 45" hidden="1">
          <a:extLst>
            <a:ext uri="{FF2B5EF4-FFF2-40B4-BE49-F238E27FC236}">
              <a16:creationId xmlns:a16="http://schemas.microsoft.com/office/drawing/2014/main" id="{00000000-0008-0000-0000-00004E000000}"/>
            </a:ext>
          </a:extLst>
        </xdr:cNvPr>
        <xdr:cNvSpPr/>
      </xdr:nvSpPr>
      <xdr:spPr>
        <a:xfrm>
          <a:off x="10171249" y="49425499"/>
          <a:ext cx="5203372" cy="5248742"/>
        </a:xfrm>
        <a:prstGeom prst="wedgeRoundRectCallout">
          <a:avLst>
            <a:gd name="adj1" fmla="val -19153"/>
            <a:gd name="adj2" fmla="val 6605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№７と同じ表現となっています。事故発生時の対応体制に平時との違いを意識させるとすれば、下記の記載のみとしては</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いかがでしょうか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・情報セキュリティ事件・事故の基準や体制・連絡ルートが</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明確化されていること</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93" name="角丸四角形吹き出し 51" hidden="1">
          <a:extLst>
            <a:ext uri="{FF2B5EF4-FFF2-40B4-BE49-F238E27FC236}">
              <a16:creationId xmlns:a16="http://schemas.microsoft.com/office/drawing/2014/main" id="{00000000-0008-0000-0000-00004F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94" name="角丸四角形吹き出し 7" hidden="1">
          <a:extLst>
            <a:ext uri="{FF2B5EF4-FFF2-40B4-BE49-F238E27FC236}">
              <a16:creationId xmlns:a16="http://schemas.microsoft.com/office/drawing/2014/main" id="{00000000-0008-0000-0000-000050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95" name="角丸四角形吹き出し 7" hidden="1">
          <a:extLst>
            <a:ext uri="{FF2B5EF4-FFF2-40B4-BE49-F238E27FC236}">
              <a16:creationId xmlns:a16="http://schemas.microsoft.com/office/drawing/2014/main" id="{00000000-0008-0000-0000-000051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32</xdr:row>
      <xdr:rowOff>2904788</xdr:rowOff>
    </xdr:from>
    <xdr:to>
      <xdr:col>7</xdr:col>
      <xdr:colOff>3080068</xdr:colOff>
      <xdr:row>32</xdr:row>
      <xdr:rowOff>3957838</xdr:rowOff>
    </xdr:to>
    <xdr:sp macro="" textlink="">
      <xdr:nvSpPr>
        <xdr:cNvPr id="196" name="角丸四角形吹き出し 7" hidden="1">
          <a:extLst>
            <a:ext uri="{FF2B5EF4-FFF2-40B4-BE49-F238E27FC236}">
              <a16:creationId xmlns:a16="http://schemas.microsoft.com/office/drawing/2014/main" id="{00000000-0008-0000-0000-000052000000}"/>
            </a:ext>
          </a:extLst>
        </xdr:cNvPr>
        <xdr:cNvSpPr/>
      </xdr:nvSpPr>
      <xdr:spPr>
        <a:xfrm>
          <a:off x="6987619" y="63591738"/>
          <a:ext cx="2766299" cy="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197" name="角丸四角形吹き出し 55" hidden="1">
          <a:extLst>
            <a:ext uri="{FF2B5EF4-FFF2-40B4-BE49-F238E27FC236}">
              <a16:creationId xmlns:a16="http://schemas.microsoft.com/office/drawing/2014/main" id="{00000000-0008-0000-0000-000053000000}"/>
            </a:ext>
          </a:extLst>
        </xdr:cNvPr>
        <xdr:cNvSpPr/>
      </xdr:nvSpPr>
      <xdr:spPr>
        <a:xfrm>
          <a:off x="6987619" y="67871638"/>
          <a:ext cx="2766299" cy="818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twoCellAnchor>
    <xdr:from>
      <xdr:col>7</xdr:col>
      <xdr:colOff>313769</xdr:colOff>
      <xdr:row>34</xdr:row>
      <xdr:rowOff>2904788</xdr:rowOff>
    </xdr:from>
    <xdr:to>
      <xdr:col>7</xdr:col>
      <xdr:colOff>3080068</xdr:colOff>
      <xdr:row>34</xdr:row>
      <xdr:rowOff>3957838</xdr:rowOff>
    </xdr:to>
    <xdr:sp macro="" textlink="">
      <xdr:nvSpPr>
        <xdr:cNvPr id="198" name="角丸四角形吹き出し 37" hidden="1">
          <a:extLst>
            <a:ext uri="{FF2B5EF4-FFF2-40B4-BE49-F238E27FC236}">
              <a16:creationId xmlns:a16="http://schemas.microsoft.com/office/drawing/2014/main" id="{00000000-0008-0000-0000-000054000000}"/>
            </a:ext>
          </a:extLst>
        </xdr:cNvPr>
        <xdr:cNvSpPr/>
      </xdr:nvSpPr>
      <xdr:spPr>
        <a:xfrm>
          <a:off x="6987619" y="67871638"/>
          <a:ext cx="2766299" cy="818100"/>
        </a:xfrm>
        <a:prstGeom prst="wedgeRoundRectCallout">
          <a:avLst>
            <a:gd name="adj1" fmla="val -36213"/>
            <a:gd name="adj2" fmla="val 107203"/>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no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「特に」は不要ではないでしょうか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箇条書きなので相応しくない</a:t>
          </a:r>
          <a:r>
            <a:rPr kumimoji="1" lang="en-US" altLang="ja-JP" sz="1600">
              <a:solidFill>
                <a:schemeClr val="dk1"/>
              </a:solidFill>
              <a:latin typeface="Meiryo UI" panose="020B0604030504040204" pitchFamily="50" charset="-128"/>
              <a:ea typeface="Meiryo UI" panose="020B0604030504040204" pitchFamily="50" charset="-128"/>
              <a:cs typeface="+mn-cs"/>
            </a:rPr>
            <a:t>)</a:t>
          </a: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→反映しました</a:t>
          </a:r>
        </a:p>
      </xdr:txBody>
    </xdr:sp>
    <xdr:clientData/>
  </xdr:twoCellAnchor>
  <xdr:oneCellAnchor>
    <xdr:from>
      <xdr:col>8</xdr:col>
      <xdr:colOff>0</xdr:colOff>
      <xdr:row>67</xdr:row>
      <xdr:rowOff>512706</xdr:rowOff>
    </xdr:from>
    <xdr:ext cx="8056788" cy="4015132"/>
    <xdr:sp macro="" textlink="">
      <xdr:nvSpPr>
        <xdr:cNvPr id="199" name="角丸四角形吹き出し 21" hidden="1">
          <a:extLst>
            <a:ext uri="{FF2B5EF4-FFF2-40B4-BE49-F238E27FC236}">
              <a16:creationId xmlns:a16="http://schemas.microsoft.com/office/drawing/2014/main" id="{00000000-0008-0000-0000-000058000000}"/>
            </a:ext>
          </a:extLst>
        </xdr:cNvPr>
        <xdr:cNvSpPr/>
      </xdr:nvSpPr>
      <xdr:spPr>
        <a:xfrm>
          <a:off x="10071100" y="1517189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twoCellAnchor>
    <xdr:from>
      <xdr:col>9</xdr:col>
      <xdr:colOff>241300</xdr:colOff>
      <xdr:row>19</xdr:row>
      <xdr:rowOff>932234</xdr:rowOff>
    </xdr:from>
    <xdr:to>
      <xdr:col>9</xdr:col>
      <xdr:colOff>5245100</xdr:colOff>
      <xdr:row>19</xdr:row>
      <xdr:rowOff>2946401</xdr:rowOff>
    </xdr:to>
    <xdr:sp macro="" textlink="">
      <xdr:nvSpPr>
        <xdr:cNvPr id="200" name="角丸四角形吹き出し 2" hidden="1">
          <a:extLst>
            <a:ext uri="{FF2B5EF4-FFF2-40B4-BE49-F238E27FC236}">
              <a16:creationId xmlns:a16="http://schemas.microsoft.com/office/drawing/2014/main" id="{00000000-0008-0000-0000-000059000000}"/>
            </a:ext>
          </a:extLst>
        </xdr:cNvPr>
        <xdr:cNvSpPr/>
      </xdr:nvSpPr>
      <xdr:spPr>
        <a:xfrm>
          <a:off x="15633700" y="25951234"/>
          <a:ext cx="4940300" cy="2014167"/>
        </a:xfrm>
        <a:prstGeom prst="wedgeRoundRectCallout">
          <a:avLst>
            <a:gd name="adj1" fmla="val 6385"/>
            <a:gd name="adj2" fmla="val 72559"/>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lIns="36000" tIns="36000" rIns="36000" bIns="36000" rtlCol="0" anchor="t">
          <a:noAutofit/>
        </a:bodyPr>
        <a:lstStyle/>
        <a:p>
          <a:pPr marL="0" indent="0" algn="l">
            <a:lnSpc>
              <a:spcPts val="1700"/>
            </a:lnSpc>
          </a:pP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規則</a:t>
          </a:r>
          <a:r>
            <a:rPr kumimoji="1" lang="en-US" altLang="ja-JP" sz="1600">
              <a:solidFill>
                <a:schemeClr val="dk1"/>
              </a:solidFill>
              <a:latin typeface="Meiryo UI" panose="020B0604030504040204" pitchFamily="50" charset="-128"/>
              <a:ea typeface="Meiryo UI" panose="020B0604030504040204" pitchFamily="50" charset="-128"/>
              <a:cs typeface="+mn-cs"/>
            </a:rPr>
            <a:t>】</a:t>
          </a:r>
          <a:r>
            <a:rPr kumimoji="1" lang="ja-JP" altLang="en-US" sz="1600">
              <a:solidFill>
                <a:schemeClr val="dk1"/>
              </a:solidFill>
              <a:latin typeface="Meiryo UI" panose="020B0604030504040204" pitchFamily="50" charset="-128"/>
              <a:ea typeface="Meiryo UI" panose="020B0604030504040204" pitchFamily="50" charset="-128"/>
              <a:cs typeface="+mn-cs"/>
            </a:rPr>
            <a:t>にはスマートデバイス以外も対象となっていますので、利用申請はスマートデバイスに限定する必要はないと思います。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改定案）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社内の共通電子申請システムで、情報機器の利用申請を行えるようにしている</a:t>
          </a: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19</xdr:row>
      <xdr:rowOff>4620638</xdr:rowOff>
    </xdr:from>
    <xdr:ext cx="5261499" cy="1919776"/>
    <xdr:sp macro="" textlink="">
      <xdr:nvSpPr>
        <xdr:cNvPr id="201" name="角丸四角形吹き出し 5" hidden="1">
          <a:extLst>
            <a:ext uri="{FF2B5EF4-FFF2-40B4-BE49-F238E27FC236}">
              <a16:creationId xmlns:a16="http://schemas.microsoft.com/office/drawing/2014/main" id="{00000000-0008-0000-0000-00005A000000}"/>
            </a:ext>
          </a:extLst>
        </xdr:cNvPr>
        <xdr:cNvSpPr/>
      </xdr:nvSpPr>
      <xdr:spPr>
        <a:xfrm>
          <a:off x="1007110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2958512</xdr:colOff>
      <xdr:row>80</xdr:row>
      <xdr:rowOff>1291284</xdr:rowOff>
    </xdr:from>
    <xdr:to>
      <xdr:col>9</xdr:col>
      <xdr:colOff>2815752</xdr:colOff>
      <xdr:row>85</xdr:row>
      <xdr:rowOff>0</xdr:rowOff>
    </xdr:to>
    <xdr:sp macro="" textlink="">
      <xdr:nvSpPr>
        <xdr:cNvPr id="202" name="角丸四角形吹き出し 15" hidden="1">
          <a:extLst>
            <a:ext uri="{FF2B5EF4-FFF2-40B4-BE49-F238E27FC236}">
              <a16:creationId xmlns:a16="http://schemas.microsoft.com/office/drawing/2014/main" id="{00000000-0008-0000-0000-00005B000000}"/>
            </a:ext>
          </a:extLst>
        </xdr:cNvPr>
        <xdr:cNvSpPr/>
      </xdr:nvSpPr>
      <xdr:spPr>
        <a:xfrm>
          <a:off x="13029612" y="187225634"/>
          <a:ext cx="5178540" cy="125834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oneCellAnchor>
    <xdr:from>
      <xdr:col>8</xdr:col>
      <xdr:colOff>0</xdr:colOff>
      <xdr:row>20</xdr:row>
      <xdr:rowOff>0</xdr:rowOff>
    </xdr:from>
    <xdr:ext cx="5261499" cy="1919776"/>
    <xdr:sp macro="" textlink="">
      <xdr:nvSpPr>
        <xdr:cNvPr id="203" name="角丸四角形吹き出し 28" hidden="1">
          <a:extLst>
            <a:ext uri="{FF2B5EF4-FFF2-40B4-BE49-F238E27FC236}">
              <a16:creationId xmlns:a16="http://schemas.microsoft.com/office/drawing/2014/main" id="{00000000-0008-0000-0000-00005C000000}"/>
            </a:ext>
          </a:extLst>
        </xdr:cNvPr>
        <xdr:cNvSpPr/>
      </xdr:nvSpPr>
      <xdr:spPr>
        <a:xfrm>
          <a:off x="1007110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204" name="角丸四角形吹き出し 5" hidden="1">
          <a:extLst>
            <a:ext uri="{FF2B5EF4-FFF2-40B4-BE49-F238E27FC236}">
              <a16:creationId xmlns:a16="http://schemas.microsoft.com/office/drawing/2014/main" id="{00000000-0008-0000-0000-00005D000000}"/>
            </a:ext>
          </a:extLst>
        </xdr:cNvPr>
        <xdr:cNvSpPr/>
      </xdr:nvSpPr>
      <xdr:spPr>
        <a:xfrm>
          <a:off x="260985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205" name="角丸四角形吹き出し 28" hidden="1">
          <a:extLst>
            <a:ext uri="{FF2B5EF4-FFF2-40B4-BE49-F238E27FC236}">
              <a16:creationId xmlns:a16="http://schemas.microsoft.com/office/drawing/2014/main" id="{00000000-0008-0000-0000-00005E000000}"/>
            </a:ext>
          </a:extLst>
        </xdr:cNvPr>
        <xdr:cNvSpPr/>
      </xdr:nvSpPr>
      <xdr:spPr>
        <a:xfrm>
          <a:off x="260985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206" name="角丸四角形吹き出し 5" hidden="1">
          <a:extLst>
            <a:ext uri="{FF2B5EF4-FFF2-40B4-BE49-F238E27FC236}">
              <a16:creationId xmlns:a16="http://schemas.microsoft.com/office/drawing/2014/main" id="{00000000-0008-0000-0000-00005F000000}"/>
            </a:ext>
          </a:extLst>
        </xdr:cNvPr>
        <xdr:cNvSpPr/>
      </xdr:nvSpPr>
      <xdr:spPr>
        <a:xfrm>
          <a:off x="260985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207" name="角丸四角形吹き出し 28" hidden="1">
          <a:extLst>
            <a:ext uri="{FF2B5EF4-FFF2-40B4-BE49-F238E27FC236}">
              <a16:creationId xmlns:a16="http://schemas.microsoft.com/office/drawing/2014/main" id="{00000000-0008-0000-0000-000060000000}"/>
            </a:ext>
          </a:extLst>
        </xdr:cNvPr>
        <xdr:cNvSpPr/>
      </xdr:nvSpPr>
      <xdr:spPr>
        <a:xfrm>
          <a:off x="260985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208" name="角丸四角形吹き出し 5" hidden="1">
          <a:extLst>
            <a:ext uri="{FF2B5EF4-FFF2-40B4-BE49-F238E27FC236}">
              <a16:creationId xmlns:a16="http://schemas.microsoft.com/office/drawing/2014/main" id="{00000000-0008-0000-0000-000061000000}"/>
            </a:ext>
          </a:extLst>
        </xdr:cNvPr>
        <xdr:cNvSpPr/>
      </xdr:nvSpPr>
      <xdr:spPr>
        <a:xfrm>
          <a:off x="260985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209" name="角丸四角形吹き出し 28" hidden="1">
          <a:extLst>
            <a:ext uri="{FF2B5EF4-FFF2-40B4-BE49-F238E27FC236}">
              <a16:creationId xmlns:a16="http://schemas.microsoft.com/office/drawing/2014/main" id="{00000000-0008-0000-0000-000062000000}"/>
            </a:ext>
          </a:extLst>
        </xdr:cNvPr>
        <xdr:cNvSpPr/>
      </xdr:nvSpPr>
      <xdr:spPr>
        <a:xfrm>
          <a:off x="260985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210" name="角丸四角形吹き出し 5" hidden="1">
          <a:extLst>
            <a:ext uri="{FF2B5EF4-FFF2-40B4-BE49-F238E27FC236}">
              <a16:creationId xmlns:a16="http://schemas.microsoft.com/office/drawing/2014/main" id="{00000000-0008-0000-0000-000063000000}"/>
            </a:ext>
          </a:extLst>
        </xdr:cNvPr>
        <xdr:cNvSpPr/>
      </xdr:nvSpPr>
      <xdr:spPr>
        <a:xfrm>
          <a:off x="260985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211" name="角丸四角形吹き出し 28" hidden="1">
          <a:extLst>
            <a:ext uri="{FF2B5EF4-FFF2-40B4-BE49-F238E27FC236}">
              <a16:creationId xmlns:a16="http://schemas.microsoft.com/office/drawing/2014/main" id="{00000000-0008-0000-0000-000064000000}"/>
            </a:ext>
          </a:extLst>
        </xdr:cNvPr>
        <xdr:cNvSpPr/>
      </xdr:nvSpPr>
      <xdr:spPr>
        <a:xfrm>
          <a:off x="260985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19</xdr:row>
      <xdr:rowOff>4620638</xdr:rowOff>
    </xdr:from>
    <xdr:ext cx="5261499" cy="1919776"/>
    <xdr:sp macro="" textlink="">
      <xdr:nvSpPr>
        <xdr:cNvPr id="212" name="角丸四角形吹き出し 5" hidden="1">
          <a:extLst>
            <a:ext uri="{FF2B5EF4-FFF2-40B4-BE49-F238E27FC236}">
              <a16:creationId xmlns:a16="http://schemas.microsoft.com/office/drawing/2014/main" id="{00000000-0008-0000-0000-000065000000}"/>
            </a:ext>
          </a:extLst>
        </xdr:cNvPr>
        <xdr:cNvSpPr/>
      </xdr:nvSpPr>
      <xdr:spPr>
        <a:xfrm>
          <a:off x="260985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20</xdr:row>
      <xdr:rowOff>0</xdr:rowOff>
    </xdr:from>
    <xdr:ext cx="5261499" cy="1919776"/>
    <xdr:sp macro="" textlink="">
      <xdr:nvSpPr>
        <xdr:cNvPr id="213" name="角丸四角形吹き出し 28" hidden="1">
          <a:extLst>
            <a:ext uri="{FF2B5EF4-FFF2-40B4-BE49-F238E27FC236}">
              <a16:creationId xmlns:a16="http://schemas.microsoft.com/office/drawing/2014/main" id="{00000000-0008-0000-0000-000066000000}"/>
            </a:ext>
          </a:extLst>
        </xdr:cNvPr>
        <xdr:cNvSpPr/>
      </xdr:nvSpPr>
      <xdr:spPr>
        <a:xfrm>
          <a:off x="260985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32</xdr:row>
      <xdr:rowOff>512706</xdr:rowOff>
    </xdr:from>
    <xdr:ext cx="8056788" cy="4015132"/>
    <xdr:sp macro="" textlink="">
      <xdr:nvSpPr>
        <xdr:cNvPr id="214" name="角丸四角形吹き出し 21" hidden="1">
          <a:extLst>
            <a:ext uri="{FF2B5EF4-FFF2-40B4-BE49-F238E27FC236}">
              <a16:creationId xmlns:a16="http://schemas.microsoft.com/office/drawing/2014/main" id="{00000000-0008-0000-0000-000067000000}"/>
            </a:ext>
          </a:extLst>
        </xdr:cNvPr>
        <xdr:cNvSpPr/>
      </xdr:nvSpPr>
      <xdr:spPr>
        <a:xfrm>
          <a:off x="2609850" y="617267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7</xdr:col>
      <xdr:colOff>3445537</xdr:colOff>
      <xdr:row>52</xdr:row>
      <xdr:rowOff>0</xdr:rowOff>
    </xdr:from>
    <xdr:ext cx="5261499" cy="1919776"/>
    <xdr:sp macro="" textlink="">
      <xdr:nvSpPr>
        <xdr:cNvPr id="215" name="角丸四角形吹き出し 46" hidden="1">
          <a:extLst>
            <a:ext uri="{FF2B5EF4-FFF2-40B4-BE49-F238E27FC236}">
              <a16:creationId xmlns:a16="http://schemas.microsoft.com/office/drawing/2014/main" id="{00000000-0008-0000-0000-000068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16" name="角丸四角形吹き出し 47" hidden="1">
          <a:extLst>
            <a:ext uri="{FF2B5EF4-FFF2-40B4-BE49-F238E27FC236}">
              <a16:creationId xmlns:a16="http://schemas.microsoft.com/office/drawing/2014/main" id="{00000000-0008-0000-0000-000069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17" name="角丸四角形吹き出し 48" hidden="1">
          <a:extLst>
            <a:ext uri="{FF2B5EF4-FFF2-40B4-BE49-F238E27FC236}">
              <a16:creationId xmlns:a16="http://schemas.microsoft.com/office/drawing/2014/main" id="{00000000-0008-0000-0000-00006A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18" name="角丸四角形吹き出し 49" hidden="1">
          <a:extLst>
            <a:ext uri="{FF2B5EF4-FFF2-40B4-BE49-F238E27FC236}">
              <a16:creationId xmlns:a16="http://schemas.microsoft.com/office/drawing/2014/main" id="{00000000-0008-0000-0000-00006B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3</xdr:col>
      <xdr:colOff>0</xdr:colOff>
      <xdr:row>67</xdr:row>
      <xdr:rowOff>512706</xdr:rowOff>
    </xdr:from>
    <xdr:ext cx="8056788" cy="4015132"/>
    <xdr:sp macro="" textlink="">
      <xdr:nvSpPr>
        <xdr:cNvPr id="219" name="角丸四角形吹き出し 21" hidden="1">
          <a:extLst>
            <a:ext uri="{FF2B5EF4-FFF2-40B4-BE49-F238E27FC236}">
              <a16:creationId xmlns:a16="http://schemas.microsoft.com/office/drawing/2014/main" id="{00000000-0008-0000-0000-00006C000000}"/>
            </a:ext>
          </a:extLst>
        </xdr:cNvPr>
        <xdr:cNvSpPr/>
      </xdr:nvSpPr>
      <xdr:spPr>
        <a:xfrm>
          <a:off x="2609850" y="151718906"/>
          <a:ext cx="8056788" cy="4015132"/>
        </a:xfrm>
        <a:prstGeom prst="wedgeRoundRectCallout">
          <a:avLst>
            <a:gd name="adj1" fmla="val -68413"/>
            <a:gd name="adj2" fmla="val -12614"/>
            <a:gd name="adj3" fmla="val 16667"/>
          </a:avLst>
        </a:prstGeom>
        <a:solidFill>
          <a:schemeClr val="accent1">
            <a:lumMod val="20000"/>
            <a:lumOff val="80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r>
            <a:rPr lang="ja-JP" altLang="en-US" sz="1400">
              <a:solidFill>
                <a:schemeClr val="dk1"/>
              </a:solidFill>
              <a:effectLst/>
              <a:latin typeface="Meiryo UI" panose="020B0604030504040204" pitchFamily="50" charset="-128"/>
              <a:ea typeface="Meiryo UI" panose="020B0604030504040204" pitchFamily="50" charset="-128"/>
              <a:cs typeface="+mn-cs"/>
            </a:rPr>
            <a:t>質問</a:t>
          </a:r>
        </a:p>
        <a:p>
          <a:r>
            <a:rPr lang="ja-JP" altLang="en-US" sz="1400">
              <a:solidFill>
                <a:schemeClr val="dk1"/>
              </a:solidFill>
              <a:effectLst/>
              <a:latin typeface="Meiryo UI" panose="020B0604030504040204" pitchFamily="50" charset="-128"/>
              <a:ea typeface="Meiryo UI" panose="020B0604030504040204" pitchFamily="50" charset="-128"/>
              <a:cs typeface="+mn-cs"/>
            </a:rPr>
            <a:t>達成基準の成熟度レベル差がありますが、これはトライアル版作成当初、情報と機器をあえて分けている理由が、「データ」と「モノ」と異なる分類になっており、それぞれ成熟度を上げる難易度が違うという理由でそれぞれの達成条件を変えているとも解釈できますが、それぞれの達成基準と他社事例の揺らぎについて、以下、解釈があっているか確認させてください</a:t>
          </a: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規則</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en-US" altLang="ja-JP" sz="1400">
              <a:solidFill>
                <a:schemeClr val="dk1"/>
              </a:solidFill>
              <a:effectLst/>
              <a:latin typeface="Meiryo UI" panose="020B0604030504040204" pitchFamily="50" charset="-128"/>
              <a:ea typeface="Meiryo UI" panose="020B0604030504040204" pitchFamily="50" charset="-128"/>
              <a:cs typeface="+mn-cs"/>
            </a:rPr>
            <a:t>25</a:t>
          </a:r>
          <a:r>
            <a:rPr lang="ja-JP" altLang="en-US" sz="1400">
              <a:solidFill>
                <a:schemeClr val="dk1"/>
              </a:solidFill>
              <a:effectLst/>
              <a:latin typeface="Meiryo UI" panose="020B0604030504040204" pitchFamily="50" charset="-128"/>
              <a:ea typeface="Meiryo UI" panose="020B0604030504040204" pitchFamily="50" charset="-128"/>
              <a:cs typeface="+mn-cs"/>
            </a:rPr>
            <a:t>に定義した管理ルールの順守状況の点検を行っていること。←管理ルールの実践状況の自己審査や第三者監査を求めるような基準となっています →</a:t>
          </a:r>
          <a:r>
            <a:rPr lang="ja-JP" altLang="en-US" sz="1400">
              <a:solidFill>
                <a:srgbClr val="FF0000"/>
              </a:solidFill>
              <a:effectLst/>
              <a:latin typeface="Meiryo UI" panose="020B0604030504040204" pitchFamily="50" charset="-128"/>
              <a:ea typeface="Meiryo UI" panose="020B0604030504040204" pitchFamily="50" charset="-128"/>
              <a:cs typeface="+mn-cs"/>
            </a:rPr>
            <a:t>少なくとも自己検証を求めています</a:t>
          </a:r>
          <a:endParaRPr lang="en-US" altLang="ja-JP" sz="1400">
            <a:solidFill>
              <a:srgbClr val="FF0000"/>
            </a:solidFill>
            <a:effectLst/>
            <a:latin typeface="Meiryo UI" panose="020B0604030504040204" pitchFamily="50" charset="-128"/>
            <a:ea typeface="Meiryo UI" panose="020B0604030504040204" pitchFamily="50" charset="-128"/>
            <a:cs typeface="+mn-cs"/>
          </a:endParaRPr>
        </a:p>
        <a:p>
          <a:r>
            <a:rPr lang="en-US" altLang="ja-JP" sz="1400">
              <a:solidFill>
                <a:schemeClr val="dk1"/>
              </a:solidFill>
              <a:effectLst/>
              <a:latin typeface="Meiryo UI" panose="020B0604030504040204" pitchFamily="50" charset="-128"/>
              <a:ea typeface="Meiryo UI" panose="020B0604030504040204" pitchFamily="50" charset="-128"/>
              <a:cs typeface="+mn-cs"/>
            </a:rPr>
            <a:t>【</a:t>
          </a:r>
          <a:r>
            <a:rPr lang="ja-JP" altLang="en-US" sz="1400">
              <a:solidFill>
                <a:schemeClr val="dk1"/>
              </a:solidFill>
              <a:effectLst/>
              <a:latin typeface="Meiryo UI" panose="020B0604030504040204" pitchFamily="50" charset="-128"/>
              <a:ea typeface="Meiryo UI" panose="020B0604030504040204" pitchFamily="50" charset="-128"/>
              <a:cs typeface="+mn-cs"/>
            </a:rPr>
            <a:t>点検の例</a:t>
          </a:r>
          <a:r>
            <a:rPr lang="en-US" altLang="ja-JP" sz="1400">
              <a:solidFill>
                <a:schemeClr val="dk1"/>
              </a:solidFill>
              <a:effectLst/>
              <a:latin typeface="Meiryo UI" panose="020B0604030504040204" pitchFamily="50" charset="-128"/>
              <a:ea typeface="Meiryo UI" panose="020B0604030504040204" pitchFamily="50" charset="-128"/>
              <a:cs typeface="+mn-cs"/>
            </a:rPr>
            <a:t>】</a:t>
          </a:r>
        </a:p>
        <a:p>
          <a:r>
            <a:rPr lang="ja-JP" altLang="en-US" sz="1400">
              <a:solidFill>
                <a:schemeClr val="dk1"/>
              </a:solidFill>
              <a:effectLst/>
              <a:latin typeface="Meiryo UI" panose="020B0604030504040204" pitchFamily="50" charset="-128"/>
              <a:ea typeface="Meiryo UI" panose="020B0604030504040204" pitchFamily="50" charset="-128"/>
              <a:cs typeface="+mn-cs"/>
            </a:rPr>
            <a:t>・ 管理ルールの遵守状況を確認するチェックリストを作成し、</a:t>
          </a:r>
          <a:r>
            <a:rPr lang="en-US" altLang="ja-JP" sz="1400">
              <a:solidFill>
                <a:schemeClr val="dk1"/>
              </a:solidFill>
              <a:effectLst/>
              <a:latin typeface="Meiryo UI" panose="020B0604030504040204" pitchFamily="50" charset="-128"/>
              <a:ea typeface="Meiryo UI" panose="020B0604030504040204" pitchFamily="50" charset="-128"/>
              <a:cs typeface="+mn-cs"/>
            </a:rPr>
            <a:t>1</a:t>
          </a:r>
          <a:r>
            <a:rPr lang="ja-JP" altLang="en-US" sz="1400">
              <a:solidFill>
                <a:schemeClr val="dk1"/>
              </a:solidFill>
              <a:effectLst/>
              <a:latin typeface="Meiryo UI" panose="020B0604030504040204" pitchFamily="50" charset="-128"/>
              <a:ea typeface="Meiryo UI" panose="020B0604030504040204" pitchFamily="50" charset="-128"/>
              <a:cs typeface="+mn-cs"/>
            </a:rPr>
            <a:t>回／年 チェックリストにより点検し、不備・違反があれば是正を行っている。</a:t>
          </a:r>
        </a:p>
        <a:p>
          <a:r>
            <a:rPr lang="ja-JP" altLang="en-US" sz="1400">
              <a:solidFill>
                <a:schemeClr val="dk1"/>
              </a:solidFill>
              <a:effectLst/>
              <a:latin typeface="Meiryo UI" panose="020B0604030504040204" pitchFamily="50" charset="-128"/>
              <a:ea typeface="Meiryo UI" panose="020B0604030504040204" pitchFamily="50" charset="-128"/>
              <a:cs typeface="+mn-cs"/>
            </a:rPr>
            <a:t>・・・「何を」が記載されている</a:t>
          </a:r>
        </a:p>
      </xdr:txBody>
    </xdr:sp>
    <xdr:clientData/>
  </xdr:oneCellAnchor>
  <xdr:oneCellAnchor>
    <xdr:from>
      <xdr:col>7</xdr:col>
      <xdr:colOff>3445537</xdr:colOff>
      <xdr:row>19</xdr:row>
      <xdr:rowOff>4620638</xdr:rowOff>
    </xdr:from>
    <xdr:ext cx="5261499" cy="1919776"/>
    <xdr:sp macro="" textlink="">
      <xdr:nvSpPr>
        <xdr:cNvPr id="220" name="角丸四角形吹き出し 5" hidden="1">
          <a:extLst>
            <a:ext uri="{FF2B5EF4-FFF2-40B4-BE49-F238E27FC236}">
              <a16:creationId xmlns:a16="http://schemas.microsoft.com/office/drawing/2014/main" id="{00000000-0008-0000-0000-00006E000000}"/>
            </a:ext>
          </a:extLst>
        </xdr:cNvPr>
        <xdr:cNvSpPr/>
      </xdr:nvSpPr>
      <xdr:spPr>
        <a:xfrm>
          <a:off x="10068587"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20</xdr:row>
      <xdr:rowOff>0</xdr:rowOff>
    </xdr:from>
    <xdr:ext cx="5261499" cy="1919776"/>
    <xdr:sp macro="" textlink="">
      <xdr:nvSpPr>
        <xdr:cNvPr id="221" name="角丸四角形吹き出し 28" hidden="1">
          <a:extLst>
            <a:ext uri="{FF2B5EF4-FFF2-40B4-BE49-F238E27FC236}">
              <a16:creationId xmlns:a16="http://schemas.microsoft.com/office/drawing/2014/main" id="{00000000-0008-0000-0000-00006F000000}"/>
            </a:ext>
          </a:extLst>
        </xdr:cNvPr>
        <xdr:cNvSpPr/>
      </xdr:nvSpPr>
      <xdr:spPr>
        <a:xfrm>
          <a:off x="10068587"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19</xdr:row>
      <xdr:rowOff>4620638</xdr:rowOff>
    </xdr:from>
    <xdr:ext cx="5261499" cy="1919776"/>
    <xdr:sp macro="" textlink="">
      <xdr:nvSpPr>
        <xdr:cNvPr id="222" name="角丸四角形吹き出し 5" hidden="1">
          <a:extLst>
            <a:ext uri="{FF2B5EF4-FFF2-40B4-BE49-F238E27FC236}">
              <a16:creationId xmlns:a16="http://schemas.microsoft.com/office/drawing/2014/main" id="{00000000-0008-0000-0000-000070000000}"/>
            </a:ext>
          </a:extLst>
        </xdr:cNvPr>
        <xdr:cNvSpPr/>
      </xdr:nvSpPr>
      <xdr:spPr>
        <a:xfrm>
          <a:off x="1007110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20</xdr:row>
      <xdr:rowOff>0</xdr:rowOff>
    </xdr:from>
    <xdr:ext cx="5261499" cy="1919776"/>
    <xdr:sp macro="" textlink="">
      <xdr:nvSpPr>
        <xdr:cNvPr id="223" name="角丸四角形吹き出し 28" hidden="1">
          <a:extLst>
            <a:ext uri="{FF2B5EF4-FFF2-40B4-BE49-F238E27FC236}">
              <a16:creationId xmlns:a16="http://schemas.microsoft.com/office/drawing/2014/main" id="{00000000-0008-0000-0000-000071000000}"/>
            </a:ext>
          </a:extLst>
        </xdr:cNvPr>
        <xdr:cNvSpPr/>
      </xdr:nvSpPr>
      <xdr:spPr>
        <a:xfrm>
          <a:off x="1007110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24" name="角丸四角形吹き出し 46" hidden="1">
          <a:extLst>
            <a:ext uri="{FF2B5EF4-FFF2-40B4-BE49-F238E27FC236}">
              <a16:creationId xmlns:a16="http://schemas.microsoft.com/office/drawing/2014/main" id="{00000000-0008-0000-0000-000072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25" name="角丸四角形吹き出し 47" hidden="1">
          <a:extLst>
            <a:ext uri="{FF2B5EF4-FFF2-40B4-BE49-F238E27FC236}">
              <a16:creationId xmlns:a16="http://schemas.microsoft.com/office/drawing/2014/main" id="{00000000-0008-0000-0000-000073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26" name="角丸四角形吹き出し 48" hidden="1">
          <a:extLst>
            <a:ext uri="{FF2B5EF4-FFF2-40B4-BE49-F238E27FC236}">
              <a16:creationId xmlns:a16="http://schemas.microsoft.com/office/drawing/2014/main" id="{00000000-0008-0000-0000-000074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27" name="角丸四角形吹き出し 49" hidden="1">
          <a:extLst>
            <a:ext uri="{FF2B5EF4-FFF2-40B4-BE49-F238E27FC236}">
              <a16:creationId xmlns:a16="http://schemas.microsoft.com/office/drawing/2014/main" id="{00000000-0008-0000-0000-000075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19</xdr:row>
      <xdr:rowOff>4620638</xdr:rowOff>
    </xdr:from>
    <xdr:ext cx="5261499" cy="1919776"/>
    <xdr:sp macro="" textlink="">
      <xdr:nvSpPr>
        <xdr:cNvPr id="228" name="角丸四角形吹き出し 5" hidden="1">
          <a:extLst>
            <a:ext uri="{FF2B5EF4-FFF2-40B4-BE49-F238E27FC236}">
              <a16:creationId xmlns:a16="http://schemas.microsoft.com/office/drawing/2014/main" id="{00000000-0008-0000-0000-000076000000}"/>
            </a:ext>
          </a:extLst>
        </xdr:cNvPr>
        <xdr:cNvSpPr/>
      </xdr:nvSpPr>
      <xdr:spPr>
        <a:xfrm>
          <a:off x="10068587"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20</xdr:row>
      <xdr:rowOff>0</xdr:rowOff>
    </xdr:from>
    <xdr:ext cx="5261499" cy="1919776"/>
    <xdr:sp macro="" textlink="">
      <xdr:nvSpPr>
        <xdr:cNvPr id="229" name="角丸四角形吹き出し 28" hidden="1">
          <a:extLst>
            <a:ext uri="{FF2B5EF4-FFF2-40B4-BE49-F238E27FC236}">
              <a16:creationId xmlns:a16="http://schemas.microsoft.com/office/drawing/2014/main" id="{00000000-0008-0000-0000-000077000000}"/>
            </a:ext>
          </a:extLst>
        </xdr:cNvPr>
        <xdr:cNvSpPr/>
      </xdr:nvSpPr>
      <xdr:spPr>
        <a:xfrm>
          <a:off x="10068587"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19</xdr:row>
      <xdr:rowOff>4620638</xdr:rowOff>
    </xdr:from>
    <xdr:ext cx="5261499" cy="1919776"/>
    <xdr:sp macro="" textlink="">
      <xdr:nvSpPr>
        <xdr:cNvPr id="230" name="角丸四角形吹き出し 5" hidden="1">
          <a:extLst>
            <a:ext uri="{FF2B5EF4-FFF2-40B4-BE49-F238E27FC236}">
              <a16:creationId xmlns:a16="http://schemas.microsoft.com/office/drawing/2014/main" id="{00000000-0008-0000-0000-000078000000}"/>
            </a:ext>
          </a:extLst>
        </xdr:cNvPr>
        <xdr:cNvSpPr/>
      </xdr:nvSpPr>
      <xdr:spPr>
        <a:xfrm>
          <a:off x="10071100" y="29188788"/>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8</xdr:col>
      <xdr:colOff>0</xdr:colOff>
      <xdr:row>20</xdr:row>
      <xdr:rowOff>0</xdr:rowOff>
    </xdr:from>
    <xdr:ext cx="5261499" cy="1919776"/>
    <xdr:sp macro="" textlink="">
      <xdr:nvSpPr>
        <xdr:cNvPr id="231" name="角丸四角形吹き出し 28" hidden="1">
          <a:extLst>
            <a:ext uri="{FF2B5EF4-FFF2-40B4-BE49-F238E27FC236}">
              <a16:creationId xmlns:a16="http://schemas.microsoft.com/office/drawing/2014/main" id="{00000000-0008-0000-0000-000079000000}"/>
            </a:ext>
          </a:extLst>
        </xdr:cNvPr>
        <xdr:cNvSpPr/>
      </xdr:nvSpPr>
      <xdr:spPr>
        <a:xfrm>
          <a:off x="10071100" y="291909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32" name="角丸四角形吹き出し 46" hidden="1">
          <a:extLst>
            <a:ext uri="{FF2B5EF4-FFF2-40B4-BE49-F238E27FC236}">
              <a16:creationId xmlns:a16="http://schemas.microsoft.com/office/drawing/2014/main" id="{00000000-0008-0000-0000-00007A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33" name="角丸四角形吹き出し 47" hidden="1">
          <a:extLst>
            <a:ext uri="{FF2B5EF4-FFF2-40B4-BE49-F238E27FC236}">
              <a16:creationId xmlns:a16="http://schemas.microsoft.com/office/drawing/2014/main" id="{00000000-0008-0000-0000-00007B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34" name="角丸四角形吹き出し 48" hidden="1">
          <a:extLst>
            <a:ext uri="{FF2B5EF4-FFF2-40B4-BE49-F238E27FC236}">
              <a16:creationId xmlns:a16="http://schemas.microsoft.com/office/drawing/2014/main" id="{00000000-0008-0000-0000-00007C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oneCellAnchor>
    <xdr:from>
      <xdr:col>7</xdr:col>
      <xdr:colOff>3445537</xdr:colOff>
      <xdr:row>52</xdr:row>
      <xdr:rowOff>0</xdr:rowOff>
    </xdr:from>
    <xdr:ext cx="5261499" cy="1919776"/>
    <xdr:sp macro="" textlink="">
      <xdr:nvSpPr>
        <xdr:cNvPr id="235" name="角丸四角形吹き出し 49" hidden="1">
          <a:extLst>
            <a:ext uri="{FF2B5EF4-FFF2-40B4-BE49-F238E27FC236}">
              <a16:creationId xmlns:a16="http://schemas.microsoft.com/office/drawing/2014/main" id="{00000000-0008-0000-0000-00007D000000}"/>
            </a:ext>
          </a:extLst>
        </xdr:cNvPr>
        <xdr:cNvSpPr/>
      </xdr:nvSpPr>
      <xdr:spPr>
        <a:xfrm>
          <a:off x="10068587" y="116452650"/>
          <a:ext cx="5261499" cy="1919776"/>
        </a:xfrm>
        <a:prstGeom prst="wedgeRoundRectCallout">
          <a:avLst>
            <a:gd name="adj1" fmla="val -35579"/>
            <a:gd name="adj2" fmla="val 75870"/>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none" lIns="36000" tIns="36000" rIns="36000" bIns="36000" rtlCol="0" anchor="t">
          <a:noAutofit/>
        </a:bodyPr>
        <a:lstStyle/>
        <a:p>
          <a:pPr marL="0" indent="0" algn="l">
            <a:lnSpc>
              <a:spcPts val="1700"/>
            </a:lnSpc>
          </a:pPr>
          <a:r>
            <a:rPr kumimoji="1" lang="ja-JP" altLang="ja-JP" sz="1600">
              <a:solidFill>
                <a:schemeClr val="dk1"/>
              </a:solidFill>
              <a:latin typeface="Meiryo UI" panose="020B0604030504040204" pitchFamily="50" charset="-128"/>
              <a:ea typeface="Meiryo UI" panose="020B0604030504040204" pitchFamily="50" charset="-128"/>
              <a:cs typeface="+mn-cs"/>
            </a:rPr>
            <a:t>改正内容によっては周知だけでなく教育も必要</a:t>
          </a:r>
          <a:r>
            <a:rPr kumimoji="1" lang="ja-JP" altLang="en-US" sz="1600">
              <a:solidFill>
                <a:schemeClr val="dk1"/>
              </a:solidFill>
              <a:latin typeface="Meiryo UI" panose="020B0604030504040204" pitchFamily="50" charset="-128"/>
              <a:ea typeface="Meiryo UI" panose="020B0604030504040204" pitchFamily="50" charset="-128"/>
              <a:cs typeface="+mn-cs"/>
            </a:rPr>
            <a:t>と思います。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ja-JP" sz="1600">
              <a:solidFill>
                <a:schemeClr val="dk1"/>
              </a:solidFill>
              <a:latin typeface="Meiryo UI" panose="020B0604030504040204" pitchFamily="50" charset="-128"/>
              <a:ea typeface="Meiryo UI" panose="020B0604030504040204" pitchFamily="50" charset="-128"/>
              <a:cs typeface="+mn-cs"/>
            </a:rPr>
            <a:t>頻度として周知、教育で分けずに、</a:t>
          </a:r>
          <a:r>
            <a:rPr kumimoji="1" lang="ja-JP" altLang="en-US" sz="1600">
              <a:solidFill>
                <a:schemeClr val="dk1"/>
              </a:solidFill>
              <a:latin typeface="Meiryo UI" panose="020B0604030504040204" pitchFamily="50" charset="-128"/>
              <a:ea typeface="Meiryo UI" panose="020B0604030504040204" pitchFamily="50" charset="-128"/>
              <a:cs typeface="+mn-cs"/>
            </a:rPr>
            <a:t>記載してはいかかでしょうか。</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・新規受け入れ時、かつ、１回／年。必要に応じ、ルール</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　改正時</a:t>
          </a:r>
          <a:br>
            <a:rPr kumimoji="1" lang="en-US" altLang="ja-JP" sz="1600">
              <a:solidFill>
                <a:schemeClr val="dk1"/>
              </a:solidFill>
              <a:latin typeface="Meiryo UI" panose="020B0604030504040204" pitchFamily="50" charset="-128"/>
              <a:ea typeface="Meiryo UI" panose="020B0604030504040204" pitchFamily="50" charset="-128"/>
              <a:cs typeface="+mn-cs"/>
            </a:rPr>
          </a:br>
          <a:endParaRPr kumimoji="1" lang="en-US" altLang="ja-JP" sz="1600">
            <a:solidFill>
              <a:schemeClr val="dk1"/>
            </a:solidFill>
            <a:latin typeface="Meiryo UI" panose="020B0604030504040204" pitchFamily="50" charset="-128"/>
            <a:ea typeface="Meiryo UI" panose="020B0604030504040204" pitchFamily="50" charset="-128"/>
            <a:cs typeface="+mn-cs"/>
          </a:endParaRPr>
        </a:p>
        <a:p>
          <a:pPr marL="0" indent="0" algn="l">
            <a:lnSpc>
              <a:spcPts val="1700"/>
            </a:lnSpc>
          </a:pPr>
          <a:r>
            <a:rPr kumimoji="1" lang="ja-JP" altLang="en-US" sz="1600">
              <a:solidFill>
                <a:srgbClr val="FF0000"/>
              </a:solidFill>
              <a:latin typeface="Meiryo UI" panose="020B0604030504040204" pitchFamily="50" charset="-128"/>
              <a:ea typeface="Meiryo UI" panose="020B0604030504040204" pitchFamily="50" charset="-128"/>
              <a:cs typeface="+mn-cs"/>
            </a:rPr>
            <a:t>→ 教育と周知は必ずしも同じでないため、このままとします</a:t>
          </a:r>
        </a:p>
      </xdr:txBody>
    </xdr:sp>
    <xdr:clientData/>
  </xdr:oneCellAnchor>
  <xdr:twoCellAnchor>
    <xdr:from>
      <xdr:col>8</xdr:col>
      <xdr:colOff>2958512</xdr:colOff>
      <xdr:row>80</xdr:row>
      <xdr:rowOff>1291284</xdr:rowOff>
    </xdr:from>
    <xdr:to>
      <xdr:col>9</xdr:col>
      <xdr:colOff>2815752</xdr:colOff>
      <xdr:row>85</xdr:row>
      <xdr:rowOff>0</xdr:rowOff>
    </xdr:to>
    <xdr:sp macro="" textlink="">
      <xdr:nvSpPr>
        <xdr:cNvPr id="236" name="角丸四角形吹き出し 15" hidden="1">
          <a:extLst>
            <a:ext uri="{FF2B5EF4-FFF2-40B4-BE49-F238E27FC236}">
              <a16:creationId xmlns:a16="http://schemas.microsoft.com/office/drawing/2014/main" id="{00000000-0008-0000-0000-00007E000000}"/>
            </a:ext>
          </a:extLst>
        </xdr:cNvPr>
        <xdr:cNvSpPr/>
      </xdr:nvSpPr>
      <xdr:spPr>
        <a:xfrm>
          <a:off x="13029612" y="187225634"/>
          <a:ext cx="5178540" cy="125834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twoCellAnchor>
    <xdr:from>
      <xdr:col>8</xdr:col>
      <xdr:colOff>2958512</xdr:colOff>
      <xdr:row>80</xdr:row>
      <xdr:rowOff>1291284</xdr:rowOff>
    </xdr:from>
    <xdr:to>
      <xdr:col>9</xdr:col>
      <xdr:colOff>2815752</xdr:colOff>
      <xdr:row>85</xdr:row>
      <xdr:rowOff>0</xdr:rowOff>
    </xdr:to>
    <xdr:sp macro="" textlink="">
      <xdr:nvSpPr>
        <xdr:cNvPr id="237" name="角丸四角形吹き出し 15" hidden="1">
          <a:extLst>
            <a:ext uri="{FF2B5EF4-FFF2-40B4-BE49-F238E27FC236}">
              <a16:creationId xmlns:a16="http://schemas.microsoft.com/office/drawing/2014/main" id="{00000000-0008-0000-0000-00007F000000}"/>
            </a:ext>
          </a:extLst>
        </xdr:cNvPr>
        <xdr:cNvSpPr/>
      </xdr:nvSpPr>
      <xdr:spPr>
        <a:xfrm>
          <a:off x="13029612" y="187225634"/>
          <a:ext cx="5178540" cy="12583466"/>
        </a:xfrm>
        <a:prstGeom prst="wedgeRoundRectCallout">
          <a:avLst>
            <a:gd name="adj1" fmla="val -34002"/>
            <a:gd name="adj2" fmla="val 62582"/>
            <a:gd name="adj3" fmla="val 16667"/>
          </a:avLst>
        </a:prstGeom>
        <a:solidFill>
          <a:schemeClr val="accent2">
            <a:lumMod val="20000"/>
            <a:lumOff val="80000"/>
          </a:schemeClr>
        </a:solidFill>
      </xdr:spPr>
      <xdr:style>
        <a:lnRef idx="1">
          <a:schemeClr val="accent2"/>
        </a:lnRef>
        <a:fillRef idx="2">
          <a:schemeClr val="accent2"/>
        </a:fillRef>
        <a:effectRef idx="1">
          <a:schemeClr val="accent2"/>
        </a:effectRef>
        <a:fontRef idx="minor">
          <a:schemeClr val="dk1"/>
        </a:fontRef>
      </xdr:style>
      <xdr:txBody>
        <a:bodyPr vertOverflow="clip" horzOverflow="clip" wrap="square" lIns="36000" tIns="36000" rIns="36000" bIns="36000" rtlCol="0" anchor="t">
          <a:spAutoFit/>
        </a:bodyPr>
        <a:lstStyle/>
        <a:p>
          <a:pPr marL="0" indent="0" algn="l">
            <a:lnSpc>
              <a:spcPts val="1700"/>
            </a:lnSpc>
          </a:pPr>
          <a:r>
            <a:rPr kumimoji="1" lang="ja-JP" altLang="en-US" sz="1600">
              <a:solidFill>
                <a:schemeClr val="dk1"/>
              </a:solidFill>
              <a:latin typeface="Meiryo UI" panose="020B0604030504040204" pitchFamily="50" charset="-128"/>
              <a:ea typeface="Meiryo UI" panose="020B0604030504040204" pitchFamily="50" charset="-128"/>
              <a:cs typeface="+mn-cs"/>
            </a:rPr>
            <a:t>№</a:t>
          </a:r>
          <a:r>
            <a:rPr kumimoji="1" lang="en-US" altLang="ja-JP" sz="1600">
              <a:solidFill>
                <a:schemeClr val="dk1"/>
              </a:solidFill>
              <a:latin typeface="Meiryo UI" panose="020B0604030504040204" pitchFamily="50" charset="-128"/>
              <a:ea typeface="Meiryo UI" panose="020B0604030504040204" pitchFamily="50" charset="-128"/>
              <a:cs typeface="+mn-cs"/>
            </a:rPr>
            <a:t>31</a:t>
          </a:r>
          <a:r>
            <a:rPr kumimoji="1" lang="ja-JP" altLang="en-US" sz="1600">
              <a:solidFill>
                <a:schemeClr val="dk1"/>
              </a:solidFill>
              <a:latin typeface="Meiryo UI" panose="020B0604030504040204" pitchFamily="50" charset="-128"/>
              <a:ea typeface="Meiryo UI" panose="020B0604030504040204" pitchFamily="50" charset="-128"/>
              <a:cs typeface="+mn-cs"/>
            </a:rPr>
            <a:t>にて重要な情報資産の特定の例が削除された為、</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重要な情報資産が不明確な状態となっています。</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改訂案）</a:t>
          </a:r>
          <a:br>
            <a:rPr kumimoji="1" lang="en-US" altLang="ja-JP" sz="1600">
              <a:solidFill>
                <a:schemeClr val="dk1"/>
              </a:solidFill>
              <a:latin typeface="Meiryo UI" panose="020B0604030504040204" pitchFamily="50" charset="-128"/>
              <a:ea typeface="Meiryo UI" panose="020B0604030504040204" pitchFamily="50" charset="-128"/>
              <a:cs typeface="+mn-cs"/>
            </a:rPr>
          </a:br>
          <a:r>
            <a:rPr kumimoji="1" lang="ja-JP" altLang="en-US" sz="1600">
              <a:solidFill>
                <a:schemeClr val="dk1"/>
              </a:solidFill>
              <a:latin typeface="Meiryo UI" panose="020B0604030504040204" pitchFamily="50" charset="-128"/>
              <a:ea typeface="Meiryo UI" panose="020B0604030504040204" pitchFamily="50" charset="-128"/>
              <a:cs typeface="+mn-cs"/>
            </a:rPr>
            <a:t>・重要な情報資産（例えば、</a:t>
          </a:r>
          <a:r>
            <a:rPr kumimoji="1" lang="en-US" altLang="ja-JP" sz="1600">
              <a:solidFill>
                <a:schemeClr val="dk1"/>
              </a:solidFill>
              <a:latin typeface="Meiryo UI" panose="020B0604030504040204" pitchFamily="50" charset="-128"/>
              <a:ea typeface="Meiryo UI" panose="020B0604030504040204" pitchFamily="50" charset="-128"/>
              <a:cs typeface="+mn-cs"/>
            </a:rPr>
            <a:t>No25</a:t>
          </a:r>
          <a:r>
            <a:rPr kumimoji="1" lang="ja-JP" altLang="en-US" sz="1600">
              <a:solidFill>
                <a:schemeClr val="dk1"/>
              </a:solidFill>
              <a:latin typeface="Meiryo UI" panose="020B0604030504040204" pitchFamily="50" charset="-128"/>
              <a:ea typeface="Meiryo UI" panose="020B0604030504040204" pitchFamily="50" charset="-128"/>
              <a:cs typeface="+mn-cs"/>
            </a:rPr>
            <a:t>で定められた機密レベルが高い情報資産　など）を共有する取引先</a:t>
          </a:r>
          <a:r>
            <a:rPr kumimoji="1" lang="ja-JP" altLang="en-US" sz="1600">
              <a:solidFill>
                <a:srgbClr val="FF0000"/>
              </a:solidFill>
              <a:latin typeface="Meiryo UI" panose="020B0604030504040204" pitchFamily="50" charset="-128"/>
              <a:ea typeface="Meiryo UI" panose="020B0604030504040204" pitchFamily="50" charset="-128"/>
              <a:cs typeface="+mn-cs"/>
            </a:rPr>
            <a:t> →反映しました</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file1.tm.corp\COMMON\Documents%20and%20Settings\N-ENG\&#12487;&#12473;&#12463;&#12488;&#12483;&#12503;\(&#26666;)&#12488;&#12540;&#12513;&#12531;&#12288;%20&#30707;&#20117;&#23439;&#21644;&#12288;@&#35914;&#30000;&#36890;&#21830;\2&#26376;8&#26085;&#65288;&#27700;&#65289;\houkoku3%20&#26376;&#27425;\(069&#31038;)&#23455;&#34892;&#35336;&#30011;&#26376;&#27425;&#23637;&#38283;135\&#22312;&#24235;&#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在庫データ"/>
      <sheetName val="Sheet1"/>
      <sheetName val="#REF"/>
      <sheetName val="Revenue"/>
      <sheetName val="Assum"/>
      <sheetName val="F &amp; CFS with restructure"/>
      <sheetName val="選択肢"/>
    </sheetNames>
    <sheetDataSet>
      <sheetData sheetId="0"/>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3333FF"/>
    <pageSetUpPr fitToPage="1"/>
  </sheetPr>
  <dimension ref="A1:O223"/>
  <sheetViews>
    <sheetView tabSelected="1" zoomScale="55" zoomScaleNormal="55" zoomScaleSheetLayoutView="55" workbookViewId="0">
      <pane xSplit="9" ySplit="12" topLeftCell="J13" activePane="bottomRight" state="frozen"/>
      <selection pane="topRight" activeCell="J1" sqref="J1"/>
      <selection pane="bottomLeft" activeCell="A11" sqref="A11"/>
      <selection pane="bottomRight" activeCell="B2" sqref="B2:H2"/>
    </sheetView>
  </sheetViews>
  <sheetFormatPr defaultColWidth="9" defaultRowHeight="21" x14ac:dyDescent="0.45"/>
  <cols>
    <col min="1" max="1" width="1.09765625" style="62" customWidth="1"/>
    <col min="2" max="2" width="19.5" style="124" customWidth="1"/>
    <col min="3" max="3" width="16.59765625" style="63" customWidth="1"/>
    <col min="4" max="5" width="18.59765625" style="63" customWidth="1"/>
    <col min="6" max="6" width="7.59765625" style="122" bestFit="1" customWidth="1"/>
    <col min="7" max="7" width="14.296875" style="122" customWidth="1"/>
    <col min="8" max="8" width="44.59765625" style="66" customWidth="1"/>
    <col min="9" max="9" width="69.796875" style="66" customWidth="1"/>
    <col min="10" max="10" width="68" style="66" customWidth="1"/>
    <col min="11" max="11" width="34.09765625" style="66" customWidth="1"/>
    <col min="12" max="12" width="40.5" style="66" customWidth="1"/>
    <col min="13" max="13" width="32.59765625" style="67" customWidth="1"/>
    <col min="14" max="14" width="82.09765625" style="69" customWidth="1"/>
    <col min="15" max="15" width="3.59765625" style="69" customWidth="1"/>
    <col min="16" max="16384" width="9" style="69"/>
  </cols>
  <sheetData>
    <row r="1" spans="1:15" ht="30" x14ac:dyDescent="0.45">
      <c r="B1" s="125" t="s">
        <v>700</v>
      </c>
      <c r="F1" s="64"/>
      <c r="G1" s="64"/>
      <c r="H1" s="65"/>
      <c r="N1" s="68"/>
    </row>
    <row r="2" spans="1:15" ht="14.25" customHeight="1" x14ac:dyDescent="0.45">
      <c r="A2" s="69"/>
      <c r="B2" s="144"/>
      <c r="C2" s="144"/>
      <c r="D2" s="144"/>
      <c r="E2" s="144"/>
      <c r="F2" s="144"/>
      <c r="G2" s="144"/>
      <c r="H2" s="144"/>
    </row>
    <row r="3" spans="1:15" ht="24.45" customHeight="1" x14ac:dyDescent="0.45">
      <c r="A3" s="69"/>
      <c r="B3" s="145" t="s">
        <v>100</v>
      </c>
      <c r="C3" s="146"/>
      <c r="D3" s="147" t="s">
        <v>103</v>
      </c>
      <c r="E3" s="148"/>
      <c r="F3" s="148"/>
      <c r="G3" s="148"/>
      <c r="H3" s="149"/>
    </row>
    <row r="4" spans="1:15" ht="25.05" customHeight="1" x14ac:dyDescent="0.45">
      <c r="A4" s="69"/>
      <c r="B4" s="150" t="s">
        <v>397</v>
      </c>
      <c r="C4" s="150"/>
      <c r="D4" s="147" t="s">
        <v>97</v>
      </c>
      <c r="E4" s="148"/>
      <c r="F4" s="148"/>
      <c r="G4" s="148"/>
      <c r="H4" s="149"/>
    </row>
    <row r="5" spans="1:15" x14ac:dyDescent="0.45">
      <c r="A5" s="69"/>
      <c r="B5" s="155" t="s">
        <v>101</v>
      </c>
      <c r="C5" s="155"/>
      <c r="D5" s="147" t="s">
        <v>102</v>
      </c>
      <c r="E5" s="148"/>
      <c r="F5" s="148"/>
      <c r="G5" s="148"/>
      <c r="H5" s="149"/>
    </row>
    <row r="6" spans="1:15" ht="9.75" customHeight="1" x14ac:dyDescent="0.45">
      <c r="A6" s="69"/>
      <c r="B6" s="151"/>
      <c r="C6" s="151"/>
      <c r="D6" s="152"/>
      <c r="E6" s="152"/>
      <c r="F6" s="152"/>
      <c r="G6" s="152"/>
      <c r="H6" s="152"/>
      <c r="I6" s="70"/>
      <c r="M6" s="71"/>
      <c r="N6" s="71"/>
    </row>
    <row r="7" spans="1:15" ht="9.75" customHeight="1" x14ac:dyDescent="0.45">
      <c r="A7" s="69"/>
      <c r="B7" s="153"/>
      <c r="C7" s="153"/>
      <c r="D7" s="154"/>
      <c r="E7" s="154"/>
      <c r="F7" s="154"/>
      <c r="G7" s="154"/>
      <c r="H7" s="154"/>
      <c r="I7" s="70"/>
      <c r="J7" s="70"/>
      <c r="M7" s="71"/>
      <c r="N7" s="71"/>
    </row>
    <row r="8" spans="1:15" ht="9.75" customHeight="1" x14ac:dyDescent="0.45">
      <c r="A8" s="69"/>
      <c r="B8" s="72"/>
      <c r="C8" s="72"/>
      <c r="D8" s="72"/>
      <c r="E8" s="72"/>
      <c r="F8" s="73"/>
      <c r="G8" s="73"/>
      <c r="H8" s="70"/>
      <c r="I8" s="70"/>
      <c r="J8" s="70"/>
      <c r="K8" s="70"/>
      <c r="L8" s="70"/>
      <c r="M8" s="71"/>
      <c r="N8" s="71"/>
    </row>
    <row r="9" spans="1:15" s="74" customFormat="1" ht="25.8" x14ac:dyDescent="0.45">
      <c r="B9" s="74" t="s">
        <v>693</v>
      </c>
    </row>
    <row r="10" spans="1:15" ht="30.75" customHeight="1" thickBot="1" x14ac:dyDescent="0.5">
      <c r="B10" s="75" t="s">
        <v>396</v>
      </c>
      <c r="C10" s="76"/>
      <c r="D10" s="76"/>
      <c r="E10" s="76"/>
      <c r="F10" s="77"/>
      <c r="G10" s="77"/>
      <c r="H10" s="78"/>
      <c r="I10" s="78"/>
      <c r="J10" s="78"/>
      <c r="K10" s="70"/>
      <c r="L10" s="70"/>
    </row>
    <row r="11" spans="1:15" s="79" customFormat="1" ht="28.5" customHeight="1" x14ac:dyDescent="0.45">
      <c r="A11" s="141"/>
      <c r="B11" s="143" t="s">
        <v>104</v>
      </c>
      <c r="C11" s="134" t="s">
        <v>105</v>
      </c>
      <c r="D11" s="132" t="s">
        <v>106</v>
      </c>
      <c r="E11" s="134" t="s">
        <v>107</v>
      </c>
      <c r="F11" s="135" t="s">
        <v>108</v>
      </c>
      <c r="G11" s="136" t="s">
        <v>692</v>
      </c>
      <c r="H11" s="134" t="s">
        <v>109</v>
      </c>
      <c r="I11" s="132" t="s">
        <v>110</v>
      </c>
      <c r="J11" s="138" t="s">
        <v>404</v>
      </c>
      <c r="K11" s="132" t="s">
        <v>111</v>
      </c>
      <c r="L11" s="132" t="s">
        <v>405</v>
      </c>
      <c r="M11" s="139" t="s">
        <v>112</v>
      </c>
      <c r="N11" s="140"/>
    </row>
    <row r="12" spans="1:15" s="79" customFormat="1" ht="99.6" customHeight="1" x14ac:dyDescent="0.45">
      <c r="A12" s="142"/>
      <c r="B12" s="143"/>
      <c r="C12" s="134"/>
      <c r="D12" s="133"/>
      <c r="E12" s="134"/>
      <c r="F12" s="135"/>
      <c r="G12" s="137"/>
      <c r="H12" s="134"/>
      <c r="I12" s="133"/>
      <c r="J12" s="138"/>
      <c r="K12" s="133"/>
      <c r="L12" s="133"/>
      <c r="M12" s="80" t="s">
        <v>113</v>
      </c>
      <c r="N12" s="81" t="s">
        <v>694</v>
      </c>
    </row>
    <row r="13" spans="1:15" ht="135" customHeight="1" x14ac:dyDescent="0.45">
      <c r="A13" s="69"/>
      <c r="B13" s="129" t="s">
        <v>114</v>
      </c>
      <c r="C13" s="129" t="s">
        <v>115</v>
      </c>
      <c r="D13" s="126" t="s">
        <v>116</v>
      </c>
      <c r="E13" s="126" t="s">
        <v>117</v>
      </c>
      <c r="F13" s="82">
        <v>1</v>
      </c>
      <c r="G13" s="83" t="s">
        <v>398</v>
      </c>
      <c r="H13" s="84" t="s">
        <v>118</v>
      </c>
      <c r="I13" s="85" t="s">
        <v>406</v>
      </c>
      <c r="J13" s="86" t="s">
        <v>407</v>
      </c>
      <c r="K13" s="85" t="s">
        <v>119</v>
      </c>
      <c r="L13" s="87" t="s">
        <v>699</v>
      </c>
      <c r="M13" s="88" t="s">
        <v>121</v>
      </c>
      <c r="N13" s="89"/>
    </row>
    <row r="14" spans="1:15" ht="129.6" x14ac:dyDescent="0.45">
      <c r="A14" s="69"/>
      <c r="B14" s="131"/>
      <c r="C14" s="131"/>
      <c r="D14" s="127"/>
      <c r="E14" s="127"/>
      <c r="F14" s="90">
        <v>2</v>
      </c>
      <c r="G14" s="83" t="s">
        <v>398</v>
      </c>
      <c r="H14" s="84" t="s">
        <v>122</v>
      </c>
      <c r="I14" s="85" t="s">
        <v>408</v>
      </c>
      <c r="J14" s="86" t="s">
        <v>409</v>
      </c>
      <c r="K14" s="85" t="s">
        <v>119</v>
      </c>
      <c r="L14" s="87" t="s">
        <v>120</v>
      </c>
      <c r="M14" s="88" t="s">
        <v>121</v>
      </c>
      <c r="N14" s="89"/>
    </row>
    <row r="15" spans="1:15" s="91" customFormat="1" ht="172.8" x14ac:dyDescent="0.45">
      <c r="B15" s="131"/>
      <c r="C15" s="130"/>
      <c r="D15" s="128"/>
      <c r="E15" s="128"/>
      <c r="F15" s="82">
        <v>3</v>
      </c>
      <c r="G15" s="83" t="s">
        <v>398</v>
      </c>
      <c r="H15" s="84" t="s">
        <v>123</v>
      </c>
      <c r="I15" s="85" t="s">
        <v>410</v>
      </c>
      <c r="J15" s="86" t="s">
        <v>411</v>
      </c>
      <c r="K15" s="85" t="s">
        <v>119</v>
      </c>
      <c r="L15" s="87" t="s">
        <v>120</v>
      </c>
      <c r="M15" s="88" t="s">
        <v>121</v>
      </c>
      <c r="N15" s="89"/>
      <c r="O15" s="69"/>
    </row>
    <row r="16" spans="1:15" ht="316.8" x14ac:dyDescent="0.45">
      <c r="A16" s="69"/>
      <c r="B16" s="131"/>
      <c r="C16" s="129" t="s">
        <v>124</v>
      </c>
      <c r="D16" s="126" t="s">
        <v>125</v>
      </c>
      <c r="E16" s="126" t="s">
        <v>126</v>
      </c>
      <c r="F16" s="90">
        <v>4</v>
      </c>
      <c r="G16" s="83" t="s">
        <v>398</v>
      </c>
      <c r="H16" s="156" t="s">
        <v>127</v>
      </c>
      <c r="I16" s="85" t="s">
        <v>412</v>
      </c>
      <c r="J16" s="86" t="s">
        <v>413</v>
      </c>
      <c r="K16" s="85" t="s">
        <v>128</v>
      </c>
      <c r="L16" s="87" t="s">
        <v>129</v>
      </c>
      <c r="M16" s="88" t="s">
        <v>121</v>
      </c>
      <c r="N16" s="89"/>
    </row>
    <row r="17" spans="1:14" ht="154.94999999999999" customHeight="1" x14ac:dyDescent="0.45">
      <c r="A17" s="69"/>
      <c r="B17" s="131"/>
      <c r="C17" s="131"/>
      <c r="D17" s="127"/>
      <c r="E17" s="127"/>
      <c r="F17" s="82">
        <v>5</v>
      </c>
      <c r="G17" s="83" t="s">
        <v>398</v>
      </c>
      <c r="H17" s="157"/>
      <c r="I17" s="85" t="s">
        <v>414</v>
      </c>
      <c r="J17" s="86" t="s">
        <v>415</v>
      </c>
      <c r="K17" s="85" t="s">
        <v>128</v>
      </c>
      <c r="L17" s="87" t="s">
        <v>129</v>
      </c>
      <c r="M17" s="88" t="s">
        <v>121</v>
      </c>
      <c r="N17" s="89"/>
    </row>
    <row r="18" spans="1:14" ht="154.94999999999999" customHeight="1" x14ac:dyDescent="0.45">
      <c r="A18" s="69"/>
      <c r="B18" s="131"/>
      <c r="C18" s="131"/>
      <c r="D18" s="127"/>
      <c r="E18" s="127"/>
      <c r="F18" s="90">
        <v>6</v>
      </c>
      <c r="G18" s="83" t="s">
        <v>398</v>
      </c>
      <c r="H18" s="84" t="s">
        <v>130</v>
      </c>
      <c r="I18" s="85" t="s">
        <v>416</v>
      </c>
      <c r="J18" s="86" t="s">
        <v>417</v>
      </c>
      <c r="K18" s="85" t="s">
        <v>128</v>
      </c>
      <c r="L18" s="87" t="s">
        <v>131</v>
      </c>
      <c r="M18" s="88" t="s">
        <v>121</v>
      </c>
      <c r="N18" s="89"/>
    </row>
    <row r="19" spans="1:14" ht="187.2" x14ac:dyDescent="0.45">
      <c r="A19" s="69"/>
      <c r="B19" s="131"/>
      <c r="C19" s="131"/>
      <c r="D19" s="127"/>
      <c r="E19" s="127"/>
      <c r="F19" s="82">
        <v>7</v>
      </c>
      <c r="G19" s="83" t="s">
        <v>398</v>
      </c>
      <c r="H19" s="84" t="s">
        <v>132</v>
      </c>
      <c r="I19" s="85" t="s">
        <v>418</v>
      </c>
      <c r="J19" s="86" t="s">
        <v>419</v>
      </c>
      <c r="K19" s="85" t="s">
        <v>128</v>
      </c>
      <c r="L19" s="87" t="s">
        <v>133</v>
      </c>
      <c r="M19" s="88" t="s">
        <v>121</v>
      </c>
      <c r="N19" s="89"/>
    </row>
    <row r="20" spans="1:14" ht="277.2" customHeight="1" x14ac:dyDescent="0.45">
      <c r="A20" s="69"/>
      <c r="B20" s="131"/>
      <c r="C20" s="130"/>
      <c r="D20" s="128"/>
      <c r="E20" s="128"/>
      <c r="F20" s="90">
        <v>8</v>
      </c>
      <c r="G20" s="83" t="s">
        <v>398</v>
      </c>
      <c r="H20" s="84" t="s">
        <v>134</v>
      </c>
      <c r="I20" s="85" t="s">
        <v>420</v>
      </c>
      <c r="J20" s="86" t="s">
        <v>421</v>
      </c>
      <c r="K20" s="85" t="s">
        <v>128</v>
      </c>
      <c r="L20" s="87" t="s">
        <v>135</v>
      </c>
      <c r="M20" s="88" t="s">
        <v>121</v>
      </c>
      <c r="N20" s="89"/>
    </row>
    <row r="21" spans="1:14" ht="216" x14ac:dyDescent="0.45">
      <c r="A21" s="69"/>
      <c r="B21" s="131"/>
      <c r="C21" s="129" t="s">
        <v>136</v>
      </c>
      <c r="D21" s="126" t="s">
        <v>137</v>
      </c>
      <c r="E21" s="126" t="s">
        <v>138</v>
      </c>
      <c r="F21" s="82">
        <v>9</v>
      </c>
      <c r="G21" s="83" t="s">
        <v>398</v>
      </c>
      <c r="H21" s="84" t="s">
        <v>139</v>
      </c>
      <c r="I21" s="85" t="s">
        <v>422</v>
      </c>
      <c r="J21" s="86" t="s">
        <v>423</v>
      </c>
      <c r="K21" s="85" t="s">
        <v>140</v>
      </c>
      <c r="L21" s="87" t="s">
        <v>141</v>
      </c>
      <c r="M21" s="88" t="s">
        <v>121</v>
      </c>
      <c r="N21" s="89"/>
    </row>
    <row r="22" spans="1:14" ht="289.2" customHeight="1" x14ac:dyDescent="0.45">
      <c r="A22" s="69"/>
      <c r="B22" s="131"/>
      <c r="C22" s="131"/>
      <c r="D22" s="127"/>
      <c r="E22" s="127"/>
      <c r="F22" s="90">
        <v>10</v>
      </c>
      <c r="G22" s="83" t="s">
        <v>398</v>
      </c>
      <c r="H22" s="84" t="s">
        <v>142</v>
      </c>
      <c r="I22" s="85" t="s">
        <v>695</v>
      </c>
      <c r="J22" s="86" t="s">
        <v>424</v>
      </c>
      <c r="K22" s="85" t="s">
        <v>140</v>
      </c>
      <c r="L22" s="87" t="s">
        <v>131</v>
      </c>
      <c r="M22" s="88" t="s">
        <v>121</v>
      </c>
      <c r="N22" s="89"/>
    </row>
    <row r="23" spans="1:14" ht="186" customHeight="1" x14ac:dyDescent="0.45">
      <c r="A23" s="69"/>
      <c r="B23" s="131"/>
      <c r="C23" s="131"/>
      <c r="D23" s="127"/>
      <c r="E23" s="127"/>
      <c r="F23" s="82">
        <v>11</v>
      </c>
      <c r="G23" s="83" t="s">
        <v>398</v>
      </c>
      <c r="H23" s="156" t="s">
        <v>143</v>
      </c>
      <c r="I23" s="85" t="s">
        <v>425</v>
      </c>
      <c r="J23" s="86" t="s">
        <v>426</v>
      </c>
      <c r="K23" s="85" t="s">
        <v>140</v>
      </c>
      <c r="L23" s="87" t="s">
        <v>141</v>
      </c>
      <c r="M23" s="88" t="s">
        <v>121</v>
      </c>
      <c r="N23" s="89"/>
    </row>
    <row r="24" spans="1:14" ht="186" customHeight="1" x14ac:dyDescent="0.45">
      <c r="A24" s="69"/>
      <c r="B24" s="131"/>
      <c r="C24" s="130"/>
      <c r="D24" s="128"/>
      <c r="E24" s="128"/>
      <c r="F24" s="90">
        <v>12</v>
      </c>
      <c r="G24" s="83" t="s">
        <v>398</v>
      </c>
      <c r="H24" s="157"/>
      <c r="I24" s="85" t="s">
        <v>427</v>
      </c>
      <c r="J24" s="86" t="s">
        <v>428</v>
      </c>
      <c r="K24" s="85" t="s">
        <v>140</v>
      </c>
      <c r="L24" s="87" t="s">
        <v>131</v>
      </c>
      <c r="M24" s="88" t="s">
        <v>121</v>
      </c>
      <c r="N24" s="89"/>
    </row>
    <row r="25" spans="1:14" ht="78" customHeight="1" x14ac:dyDescent="0.45">
      <c r="A25" s="69"/>
      <c r="B25" s="131"/>
      <c r="C25" s="129" t="s">
        <v>144</v>
      </c>
      <c r="D25" s="126" t="s">
        <v>145</v>
      </c>
      <c r="E25" s="126" t="s">
        <v>146</v>
      </c>
      <c r="F25" s="82">
        <v>13</v>
      </c>
      <c r="G25" s="83" t="s">
        <v>398</v>
      </c>
      <c r="H25" s="156" t="s">
        <v>147</v>
      </c>
      <c r="I25" s="85" t="s">
        <v>429</v>
      </c>
      <c r="J25" s="86" t="s">
        <v>430</v>
      </c>
      <c r="K25" s="85" t="s">
        <v>119</v>
      </c>
      <c r="L25" s="87" t="s">
        <v>120</v>
      </c>
      <c r="M25" s="88" t="s">
        <v>121</v>
      </c>
      <c r="N25" s="89"/>
    </row>
    <row r="26" spans="1:14" ht="186" customHeight="1" x14ac:dyDescent="0.45">
      <c r="A26" s="69"/>
      <c r="B26" s="131"/>
      <c r="C26" s="131"/>
      <c r="D26" s="127"/>
      <c r="E26" s="127"/>
      <c r="F26" s="90">
        <v>14</v>
      </c>
      <c r="G26" s="83" t="s">
        <v>398</v>
      </c>
      <c r="H26" s="157"/>
      <c r="I26" s="85" t="s">
        <v>431</v>
      </c>
      <c r="J26" s="86" t="s">
        <v>432</v>
      </c>
      <c r="K26" s="85" t="s">
        <v>119</v>
      </c>
      <c r="L26" s="87" t="s">
        <v>120</v>
      </c>
      <c r="M26" s="88" t="s">
        <v>121</v>
      </c>
      <c r="N26" s="89"/>
    </row>
    <row r="27" spans="1:14" ht="186" customHeight="1" x14ac:dyDescent="0.45">
      <c r="A27" s="69"/>
      <c r="B27" s="131"/>
      <c r="C27" s="131"/>
      <c r="D27" s="127"/>
      <c r="E27" s="127"/>
      <c r="F27" s="82">
        <v>15</v>
      </c>
      <c r="G27" s="83" t="s">
        <v>398</v>
      </c>
      <c r="H27" s="84" t="s">
        <v>148</v>
      </c>
      <c r="I27" s="85" t="s">
        <v>433</v>
      </c>
      <c r="J27" s="86" t="s">
        <v>434</v>
      </c>
      <c r="K27" s="85" t="s">
        <v>119</v>
      </c>
      <c r="L27" s="87" t="s">
        <v>120</v>
      </c>
      <c r="M27" s="88" t="s">
        <v>121</v>
      </c>
      <c r="N27" s="89"/>
    </row>
    <row r="28" spans="1:14" ht="158.4" x14ac:dyDescent="0.45">
      <c r="A28" s="69"/>
      <c r="B28" s="131"/>
      <c r="C28" s="131"/>
      <c r="D28" s="127"/>
      <c r="E28" s="127"/>
      <c r="F28" s="90">
        <v>16</v>
      </c>
      <c r="G28" s="83" t="s">
        <v>398</v>
      </c>
      <c r="H28" s="84" t="s">
        <v>149</v>
      </c>
      <c r="I28" s="85" t="s">
        <v>435</v>
      </c>
      <c r="J28" s="86" t="s">
        <v>436</v>
      </c>
      <c r="K28" s="85" t="s">
        <v>140</v>
      </c>
      <c r="L28" s="87" t="s">
        <v>120</v>
      </c>
      <c r="M28" s="88" t="s">
        <v>121</v>
      </c>
      <c r="N28" s="89"/>
    </row>
    <row r="29" spans="1:14" ht="378" customHeight="1" x14ac:dyDescent="0.45">
      <c r="A29" s="69"/>
      <c r="B29" s="131"/>
      <c r="C29" s="130"/>
      <c r="D29" s="128"/>
      <c r="E29" s="128"/>
      <c r="F29" s="82">
        <v>17</v>
      </c>
      <c r="G29" s="83" t="s">
        <v>398</v>
      </c>
      <c r="H29" s="84" t="s">
        <v>150</v>
      </c>
      <c r="I29" s="85" t="s">
        <v>437</v>
      </c>
      <c r="J29" s="86" t="s">
        <v>438</v>
      </c>
      <c r="K29" s="85" t="s">
        <v>140</v>
      </c>
      <c r="L29" s="87" t="s">
        <v>120</v>
      </c>
      <c r="M29" s="88" t="s">
        <v>121</v>
      </c>
      <c r="N29" s="89"/>
    </row>
    <row r="30" spans="1:14" ht="156" customHeight="1" x14ac:dyDescent="0.45">
      <c r="A30" s="69"/>
      <c r="B30" s="131"/>
      <c r="C30" s="129" t="s">
        <v>151</v>
      </c>
      <c r="D30" s="126" t="s">
        <v>152</v>
      </c>
      <c r="E30" s="126" t="s">
        <v>153</v>
      </c>
      <c r="F30" s="90">
        <v>18</v>
      </c>
      <c r="G30" s="83" t="s">
        <v>398</v>
      </c>
      <c r="H30" s="84" t="s">
        <v>154</v>
      </c>
      <c r="I30" s="85" t="s">
        <v>439</v>
      </c>
      <c r="J30" s="86" t="s">
        <v>440</v>
      </c>
      <c r="K30" s="85" t="s">
        <v>155</v>
      </c>
      <c r="L30" s="87" t="s">
        <v>120</v>
      </c>
      <c r="M30" s="88" t="s">
        <v>121</v>
      </c>
      <c r="N30" s="89"/>
    </row>
    <row r="31" spans="1:14" ht="201.6" x14ac:dyDescent="0.45">
      <c r="A31" s="69"/>
      <c r="B31" s="131"/>
      <c r="C31" s="131"/>
      <c r="D31" s="127"/>
      <c r="E31" s="127"/>
      <c r="F31" s="82">
        <v>19</v>
      </c>
      <c r="G31" s="83" t="s">
        <v>398</v>
      </c>
      <c r="H31" s="84" t="s">
        <v>156</v>
      </c>
      <c r="I31" s="85" t="s">
        <v>441</v>
      </c>
      <c r="J31" s="86" t="s">
        <v>442</v>
      </c>
      <c r="K31" s="85" t="s">
        <v>155</v>
      </c>
      <c r="L31" s="87" t="s">
        <v>120</v>
      </c>
      <c r="M31" s="88" t="s">
        <v>121</v>
      </c>
      <c r="N31" s="89"/>
    </row>
    <row r="32" spans="1:14" ht="154.94999999999999" customHeight="1" x14ac:dyDescent="0.45">
      <c r="A32" s="69"/>
      <c r="B32" s="131"/>
      <c r="C32" s="130"/>
      <c r="D32" s="128"/>
      <c r="E32" s="128"/>
      <c r="F32" s="90">
        <v>20</v>
      </c>
      <c r="G32" s="83" t="s">
        <v>398</v>
      </c>
      <c r="H32" s="84" t="s">
        <v>157</v>
      </c>
      <c r="I32" s="85" t="s">
        <v>443</v>
      </c>
      <c r="J32" s="86" t="s">
        <v>444</v>
      </c>
      <c r="K32" s="85" t="s">
        <v>155</v>
      </c>
      <c r="L32" s="87" t="s">
        <v>120</v>
      </c>
      <c r="M32" s="88" t="s">
        <v>121</v>
      </c>
      <c r="N32" s="89"/>
    </row>
    <row r="33" spans="1:14" ht="158.4" x14ac:dyDescent="0.45">
      <c r="A33" s="69"/>
      <c r="B33" s="131"/>
      <c r="C33" s="129" t="s">
        <v>158</v>
      </c>
      <c r="D33" s="126" t="s">
        <v>159</v>
      </c>
      <c r="E33" s="126" t="s">
        <v>160</v>
      </c>
      <c r="F33" s="82">
        <v>21</v>
      </c>
      <c r="G33" s="92" t="s">
        <v>399</v>
      </c>
      <c r="H33" s="93" t="s">
        <v>161</v>
      </c>
      <c r="I33" s="94" t="s">
        <v>445</v>
      </c>
      <c r="J33" s="95" t="s">
        <v>446</v>
      </c>
      <c r="K33" s="94" t="s">
        <v>155</v>
      </c>
      <c r="L33" s="96" t="s">
        <v>162</v>
      </c>
      <c r="M33" s="92" t="s">
        <v>121</v>
      </c>
      <c r="N33" s="97"/>
    </row>
    <row r="34" spans="1:14" ht="108.45" customHeight="1" x14ac:dyDescent="0.45">
      <c r="A34" s="69"/>
      <c r="B34" s="131"/>
      <c r="C34" s="131"/>
      <c r="D34" s="127"/>
      <c r="E34" s="128"/>
      <c r="F34" s="90">
        <v>22</v>
      </c>
      <c r="G34" s="92" t="s">
        <v>399</v>
      </c>
      <c r="H34" s="93" t="s">
        <v>163</v>
      </c>
      <c r="I34" s="94" t="s">
        <v>447</v>
      </c>
      <c r="J34" s="95" t="s">
        <v>448</v>
      </c>
      <c r="K34" s="94" t="s">
        <v>155</v>
      </c>
      <c r="L34" s="96" t="s">
        <v>162</v>
      </c>
      <c r="M34" s="92" t="s">
        <v>121</v>
      </c>
      <c r="N34" s="97"/>
    </row>
    <row r="35" spans="1:14" ht="244.8" x14ac:dyDescent="0.45">
      <c r="A35" s="69"/>
      <c r="B35" s="131"/>
      <c r="C35" s="131"/>
      <c r="D35" s="127"/>
      <c r="E35" s="126" t="s">
        <v>164</v>
      </c>
      <c r="F35" s="82">
        <v>23</v>
      </c>
      <c r="G35" s="83" t="s">
        <v>398</v>
      </c>
      <c r="H35" s="84" t="s">
        <v>165</v>
      </c>
      <c r="I35" s="85" t="s">
        <v>449</v>
      </c>
      <c r="J35" s="86" t="s">
        <v>450</v>
      </c>
      <c r="K35" s="85" t="s">
        <v>155</v>
      </c>
      <c r="L35" s="87" t="s">
        <v>120</v>
      </c>
      <c r="M35" s="88" t="s">
        <v>121</v>
      </c>
      <c r="N35" s="89"/>
    </row>
    <row r="36" spans="1:14" ht="259.2" x14ac:dyDescent="0.45">
      <c r="A36" s="69"/>
      <c r="B36" s="131"/>
      <c r="C36" s="131"/>
      <c r="D36" s="127"/>
      <c r="E36" s="127"/>
      <c r="F36" s="90">
        <v>24</v>
      </c>
      <c r="G36" s="83" t="s">
        <v>398</v>
      </c>
      <c r="H36" s="84" t="s">
        <v>166</v>
      </c>
      <c r="I36" s="85" t="s">
        <v>691</v>
      </c>
      <c r="J36" s="86" t="s">
        <v>451</v>
      </c>
      <c r="K36" s="85" t="s">
        <v>155</v>
      </c>
      <c r="L36" s="87" t="s">
        <v>120</v>
      </c>
      <c r="M36" s="88" t="s">
        <v>121</v>
      </c>
      <c r="N36" s="89"/>
    </row>
    <row r="37" spans="1:14" ht="93" customHeight="1" x14ac:dyDescent="0.45">
      <c r="A37" s="69"/>
      <c r="B37" s="131"/>
      <c r="C37" s="131"/>
      <c r="D37" s="127"/>
      <c r="E37" s="127"/>
      <c r="F37" s="82">
        <v>25</v>
      </c>
      <c r="G37" s="92" t="s">
        <v>399</v>
      </c>
      <c r="H37" s="93" t="s">
        <v>167</v>
      </c>
      <c r="I37" s="94" t="s">
        <v>452</v>
      </c>
      <c r="J37" s="95" t="s">
        <v>453</v>
      </c>
      <c r="K37" s="94" t="s">
        <v>155</v>
      </c>
      <c r="L37" s="96" t="s">
        <v>120</v>
      </c>
      <c r="M37" s="92" t="s">
        <v>121</v>
      </c>
      <c r="N37" s="97"/>
    </row>
    <row r="38" spans="1:14" ht="115.2" x14ac:dyDescent="0.45">
      <c r="A38" s="69"/>
      <c r="B38" s="131"/>
      <c r="C38" s="131"/>
      <c r="D38" s="127"/>
      <c r="E38" s="127"/>
      <c r="F38" s="90">
        <v>26</v>
      </c>
      <c r="G38" s="83" t="s">
        <v>398</v>
      </c>
      <c r="H38" s="84" t="s">
        <v>168</v>
      </c>
      <c r="I38" s="85" t="s">
        <v>690</v>
      </c>
      <c r="J38" s="86" t="s">
        <v>454</v>
      </c>
      <c r="K38" s="85" t="s">
        <v>155</v>
      </c>
      <c r="L38" s="87" t="s">
        <v>135</v>
      </c>
      <c r="M38" s="88" t="s">
        <v>121</v>
      </c>
      <c r="N38" s="89"/>
    </row>
    <row r="39" spans="1:14" ht="86.4" x14ac:dyDescent="0.45">
      <c r="A39" s="69"/>
      <c r="B39" s="131"/>
      <c r="C39" s="130"/>
      <c r="D39" s="128"/>
      <c r="E39" s="128"/>
      <c r="F39" s="82">
        <v>27</v>
      </c>
      <c r="G39" s="83" t="s">
        <v>398</v>
      </c>
      <c r="H39" s="84" t="s">
        <v>169</v>
      </c>
      <c r="I39" s="85" t="s">
        <v>455</v>
      </c>
      <c r="J39" s="86" t="s">
        <v>453</v>
      </c>
      <c r="K39" s="85" t="s">
        <v>155</v>
      </c>
      <c r="L39" s="87" t="s">
        <v>135</v>
      </c>
      <c r="M39" s="88" t="s">
        <v>121</v>
      </c>
      <c r="N39" s="89"/>
    </row>
    <row r="40" spans="1:14" ht="273.60000000000002" x14ac:dyDescent="0.45">
      <c r="A40" s="69"/>
      <c r="B40" s="131"/>
      <c r="C40" s="129" t="s">
        <v>170</v>
      </c>
      <c r="D40" s="126" t="s">
        <v>171</v>
      </c>
      <c r="E40" s="126" t="s">
        <v>172</v>
      </c>
      <c r="F40" s="90">
        <v>28</v>
      </c>
      <c r="G40" s="83" t="s">
        <v>398</v>
      </c>
      <c r="H40" s="84" t="s">
        <v>173</v>
      </c>
      <c r="I40" s="85" t="s">
        <v>456</v>
      </c>
      <c r="J40" s="86" t="s">
        <v>457</v>
      </c>
      <c r="K40" s="85" t="s">
        <v>174</v>
      </c>
      <c r="L40" s="87" t="s">
        <v>175</v>
      </c>
      <c r="M40" s="88" t="s">
        <v>121</v>
      </c>
      <c r="N40" s="89"/>
    </row>
    <row r="41" spans="1:14" ht="216" x14ac:dyDescent="0.45">
      <c r="A41" s="69"/>
      <c r="B41" s="131"/>
      <c r="C41" s="131"/>
      <c r="D41" s="127"/>
      <c r="E41" s="127"/>
      <c r="F41" s="82">
        <v>29</v>
      </c>
      <c r="G41" s="83" t="s">
        <v>398</v>
      </c>
      <c r="H41" s="84" t="s">
        <v>176</v>
      </c>
      <c r="I41" s="85" t="s">
        <v>458</v>
      </c>
      <c r="J41" s="86" t="s">
        <v>459</v>
      </c>
      <c r="K41" s="85" t="s">
        <v>174</v>
      </c>
      <c r="L41" s="87" t="s">
        <v>175</v>
      </c>
      <c r="M41" s="88" t="s">
        <v>121</v>
      </c>
      <c r="N41" s="89"/>
    </row>
    <row r="42" spans="1:14" ht="216" x14ac:dyDescent="0.45">
      <c r="A42" s="69"/>
      <c r="B42" s="131"/>
      <c r="C42" s="131"/>
      <c r="D42" s="127"/>
      <c r="E42" s="127"/>
      <c r="F42" s="90">
        <v>30</v>
      </c>
      <c r="G42" s="83" t="s">
        <v>398</v>
      </c>
      <c r="H42" s="84" t="s">
        <v>177</v>
      </c>
      <c r="I42" s="85" t="s">
        <v>460</v>
      </c>
      <c r="J42" s="86" t="s">
        <v>459</v>
      </c>
      <c r="K42" s="85" t="s">
        <v>174</v>
      </c>
      <c r="L42" s="87" t="s">
        <v>120</v>
      </c>
      <c r="M42" s="88" t="s">
        <v>121</v>
      </c>
      <c r="N42" s="89"/>
    </row>
    <row r="43" spans="1:14" ht="259.2" x14ac:dyDescent="0.45">
      <c r="A43" s="69"/>
      <c r="B43" s="131"/>
      <c r="C43" s="131"/>
      <c r="D43" s="127"/>
      <c r="E43" s="127"/>
      <c r="F43" s="82">
        <v>31</v>
      </c>
      <c r="G43" s="83" t="s">
        <v>398</v>
      </c>
      <c r="H43" s="84" t="s">
        <v>178</v>
      </c>
      <c r="I43" s="85" t="s">
        <v>461</v>
      </c>
      <c r="J43" s="86" t="s">
        <v>462</v>
      </c>
      <c r="K43" s="85" t="s">
        <v>174</v>
      </c>
      <c r="L43" s="87" t="s">
        <v>135</v>
      </c>
      <c r="M43" s="88" t="s">
        <v>121</v>
      </c>
      <c r="N43" s="89"/>
    </row>
    <row r="44" spans="1:14" ht="158.4" x14ac:dyDescent="0.45">
      <c r="A44" s="69"/>
      <c r="B44" s="131"/>
      <c r="C44" s="131"/>
      <c r="D44" s="127"/>
      <c r="E44" s="127"/>
      <c r="F44" s="90">
        <v>32</v>
      </c>
      <c r="G44" s="83" t="s">
        <v>398</v>
      </c>
      <c r="H44" s="84" t="s">
        <v>179</v>
      </c>
      <c r="I44" s="85" t="s">
        <v>463</v>
      </c>
      <c r="J44" s="86" t="s">
        <v>464</v>
      </c>
      <c r="K44" s="85" t="s">
        <v>174</v>
      </c>
      <c r="L44" s="87" t="s">
        <v>175</v>
      </c>
      <c r="M44" s="88" t="s">
        <v>121</v>
      </c>
      <c r="N44" s="89"/>
    </row>
    <row r="45" spans="1:14" ht="216" x14ac:dyDescent="0.45">
      <c r="A45" s="69"/>
      <c r="B45" s="131"/>
      <c r="C45" s="131"/>
      <c r="D45" s="127"/>
      <c r="E45" s="127"/>
      <c r="F45" s="82">
        <v>33</v>
      </c>
      <c r="G45" s="83" t="s">
        <v>398</v>
      </c>
      <c r="H45" s="84" t="s">
        <v>180</v>
      </c>
      <c r="I45" s="85" t="s">
        <v>465</v>
      </c>
      <c r="J45" s="86" t="s">
        <v>466</v>
      </c>
      <c r="K45" s="85" t="s">
        <v>174</v>
      </c>
      <c r="L45" s="87" t="s">
        <v>120</v>
      </c>
      <c r="M45" s="88" t="s">
        <v>121</v>
      </c>
      <c r="N45" s="89"/>
    </row>
    <row r="46" spans="1:14" ht="259.2" x14ac:dyDescent="0.45">
      <c r="A46" s="69"/>
      <c r="B46" s="131"/>
      <c r="C46" s="131"/>
      <c r="D46" s="127"/>
      <c r="E46" s="127"/>
      <c r="F46" s="90">
        <v>34</v>
      </c>
      <c r="G46" s="83" t="s">
        <v>398</v>
      </c>
      <c r="H46" s="84" t="s">
        <v>181</v>
      </c>
      <c r="I46" s="85" t="s">
        <v>467</v>
      </c>
      <c r="J46" s="86" t="s">
        <v>468</v>
      </c>
      <c r="K46" s="85" t="s">
        <v>174</v>
      </c>
      <c r="L46" s="87" t="s">
        <v>120</v>
      </c>
      <c r="M46" s="88" t="s">
        <v>121</v>
      </c>
      <c r="N46" s="89"/>
    </row>
    <row r="47" spans="1:14" ht="186" customHeight="1" x14ac:dyDescent="0.45">
      <c r="A47" s="69"/>
      <c r="B47" s="131"/>
      <c r="C47" s="131"/>
      <c r="D47" s="127"/>
      <c r="E47" s="127"/>
      <c r="F47" s="82">
        <v>35</v>
      </c>
      <c r="G47" s="83" t="s">
        <v>398</v>
      </c>
      <c r="H47" s="84" t="s">
        <v>182</v>
      </c>
      <c r="I47" s="85" t="s">
        <v>469</v>
      </c>
      <c r="J47" s="86" t="s">
        <v>470</v>
      </c>
      <c r="K47" s="85" t="s">
        <v>174</v>
      </c>
      <c r="L47" s="87" t="s">
        <v>120</v>
      </c>
      <c r="M47" s="88" t="s">
        <v>121</v>
      </c>
      <c r="N47" s="89"/>
    </row>
    <row r="48" spans="1:14" ht="186" customHeight="1" x14ac:dyDescent="0.45">
      <c r="A48" s="69"/>
      <c r="B48" s="131"/>
      <c r="C48" s="131"/>
      <c r="D48" s="127"/>
      <c r="E48" s="127"/>
      <c r="F48" s="90">
        <v>36</v>
      </c>
      <c r="G48" s="83" t="s">
        <v>398</v>
      </c>
      <c r="H48" s="84" t="s">
        <v>183</v>
      </c>
      <c r="I48" s="85" t="s">
        <v>471</v>
      </c>
      <c r="J48" s="86" t="s">
        <v>472</v>
      </c>
      <c r="K48" s="85" t="s">
        <v>174</v>
      </c>
      <c r="L48" s="87" t="s">
        <v>184</v>
      </c>
      <c r="M48" s="88" t="s">
        <v>121</v>
      </c>
      <c r="N48" s="89"/>
    </row>
    <row r="49" spans="1:14" ht="186" customHeight="1" x14ac:dyDescent="0.45">
      <c r="A49" s="69"/>
      <c r="B49" s="131"/>
      <c r="C49" s="131"/>
      <c r="D49" s="128"/>
      <c r="E49" s="128"/>
      <c r="F49" s="82">
        <v>37</v>
      </c>
      <c r="G49" s="92" t="s">
        <v>399</v>
      </c>
      <c r="H49" s="93" t="s">
        <v>185</v>
      </c>
      <c r="I49" s="94" t="s">
        <v>473</v>
      </c>
      <c r="J49" s="95" t="s">
        <v>474</v>
      </c>
      <c r="K49" s="94" t="s">
        <v>174</v>
      </c>
      <c r="L49" s="96" t="s">
        <v>186</v>
      </c>
      <c r="M49" s="92" t="s">
        <v>121</v>
      </c>
      <c r="N49" s="97"/>
    </row>
    <row r="50" spans="1:14" ht="259.2" x14ac:dyDescent="0.45">
      <c r="A50" s="69"/>
      <c r="B50" s="131"/>
      <c r="C50" s="131"/>
      <c r="D50" s="126" t="s">
        <v>187</v>
      </c>
      <c r="E50" s="126" t="s">
        <v>188</v>
      </c>
      <c r="F50" s="90">
        <v>38</v>
      </c>
      <c r="G50" s="83" t="s">
        <v>398</v>
      </c>
      <c r="H50" s="84" t="s">
        <v>189</v>
      </c>
      <c r="I50" s="85" t="s">
        <v>475</v>
      </c>
      <c r="J50" s="86" t="s">
        <v>476</v>
      </c>
      <c r="K50" s="85" t="s">
        <v>155</v>
      </c>
      <c r="L50" s="87" t="s">
        <v>120</v>
      </c>
      <c r="M50" s="88" t="s">
        <v>121</v>
      </c>
      <c r="N50" s="89"/>
    </row>
    <row r="51" spans="1:14" ht="172.8" x14ac:dyDescent="0.45">
      <c r="A51" s="69"/>
      <c r="B51" s="131"/>
      <c r="C51" s="131"/>
      <c r="D51" s="127"/>
      <c r="E51" s="127"/>
      <c r="F51" s="82">
        <v>39</v>
      </c>
      <c r="G51" s="92" t="s">
        <v>399</v>
      </c>
      <c r="H51" s="93" t="s">
        <v>190</v>
      </c>
      <c r="I51" s="94" t="s">
        <v>477</v>
      </c>
      <c r="J51" s="95" t="s">
        <v>478</v>
      </c>
      <c r="K51" s="94" t="s">
        <v>155</v>
      </c>
      <c r="L51" s="96" t="s">
        <v>120</v>
      </c>
      <c r="M51" s="92" t="s">
        <v>121</v>
      </c>
      <c r="N51" s="97"/>
    </row>
    <row r="52" spans="1:14" ht="186" customHeight="1" x14ac:dyDescent="0.45">
      <c r="A52" s="69"/>
      <c r="B52" s="130"/>
      <c r="C52" s="130"/>
      <c r="D52" s="128"/>
      <c r="E52" s="128"/>
      <c r="F52" s="90">
        <v>40</v>
      </c>
      <c r="G52" s="83" t="s">
        <v>398</v>
      </c>
      <c r="H52" s="84" t="s">
        <v>191</v>
      </c>
      <c r="I52" s="85" t="s">
        <v>479</v>
      </c>
      <c r="J52" s="86" t="s">
        <v>480</v>
      </c>
      <c r="K52" s="85" t="s">
        <v>155</v>
      </c>
      <c r="L52" s="87" t="s">
        <v>120</v>
      </c>
      <c r="M52" s="88" t="s">
        <v>121</v>
      </c>
      <c r="N52" s="89"/>
    </row>
    <row r="53" spans="1:14" ht="175.5" customHeight="1" x14ac:dyDescent="0.45">
      <c r="A53" s="69"/>
      <c r="B53" s="129" t="s">
        <v>192</v>
      </c>
      <c r="C53" s="129" t="s">
        <v>193</v>
      </c>
      <c r="D53" s="126" t="s">
        <v>194</v>
      </c>
      <c r="E53" s="126" t="s">
        <v>195</v>
      </c>
      <c r="F53" s="82">
        <v>41</v>
      </c>
      <c r="G53" s="83" t="s">
        <v>398</v>
      </c>
      <c r="H53" s="84" t="s">
        <v>196</v>
      </c>
      <c r="I53" s="85" t="s">
        <v>481</v>
      </c>
      <c r="J53" s="86" t="s">
        <v>482</v>
      </c>
      <c r="K53" s="85" t="s">
        <v>197</v>
      </c>
      <c r="L53" s="87" t="s">
        <v>198</v>
      </c>
      <c r="M53" s="88" t="s">
        <v>121</v>
      </c>
      <c r="N53" s="89"/>
    </row>
    <row r="54" spans="1:14" ht="158.4" x14ac:dyDescent="0.45">
      <c r="A54" s="69"/>
      <c r="B54" s="131"/>
      <c r="C54" s="131"/>
      <c r="D54" s="127"/>
      <c r="E54" s="127"/>
      <c r="F54" s="90">
        <v>42</v>
      </c>
      <c r="G54" s="92" t="s">
        <v>399</v>
      </c>
      <c r="H54" s="93" t="s">
        <v>199</v>
      </c>
      <c r="I54" s="94" t="s">
        <v>483</v>
      </c>
      <c r="J54" s="95" t="s">
        <v>484</v>
      </c>
      <c r="K54" s="94" t="s">
        <v>197</v>
      </c>
      <c r="L54" s="96" t="s">
        <v>198</v>
      </c>
      <c r="M54" s="92" t="s">
        <v>121</v>
      </c>
      <c r="N54" s="97"/>
    </row>
    <row r="55" spans="1:14" ht="259.2" x14ac:dyDescent="0.45">
      <c r="A55" s="69"/>
      <c r="B55" s="131"/>
      <c r="C55" s="131"/>
      <c r="D55" s="127"/>
      <c r="E55" s="127"/>
      <c r="F55" s="82">
        <v>43</v>
      </c>
      <c r="G55" s="83" t="s">
        <v>398</v>
      </c>
      <c r="H55" s="84" t="s">
        <v>200</v>
      </c>
      <c r="I55" s="85" t="s">
        <v>485</v>
      </c>
      <c r="J55" s="86" t="s">
        <v>486</v>
      </c>
      <c r="K55" s="85" t="s">
        <v>197</v>
      </c>
      <c r="L55" s="87" t="s">
        <v>198</v>
      </c>
      <c r="M55" s="88" t="s">
        <v>121</v>
      </c>
      <c r="N55" s="89"/>
    </row>
    <row r="56" spans="1:14" ht="100.8" x14ac:dyDescent="0.45">
      <c r="A56" s="69"/>
      <c r="B56" s="131"/>
      <c r="C56" s="131"/>
      <c r="D56" s="127"/>
      <c r="E56" s="127"/>
      <c r="F56" s="90">
        <v>44</v>
      </c>
      <c r="G56" s="83" t="s">
        <v>398</v>
      </c>
      <c r="H56" s="84" t="s">
        <v>201</v>
      </c>
      <c r="I56" s="85" t="s">
        <v>487</v>
      </c>
      <c r="J56" s="86" t="s">
        <v>488</v>
      </c>
      <c r="K56" s="85" t="s">
        <v>197</v>
      </c>
      <c r="L56" s="87" t="s">
        <v>131</v>
      </c>
      <c r="M56" s="88" t="s">
        <v>121</v>
      </c>
      <c r="N56" s="89"/>
    </row>
    <row r="57" spans="1:14" ht="108.45" customHeight="1" x14ac:dyDescent="0.45">
      <c r="A57" s="69"/>
      <c r="B57" s="131"/>
      <c r="C57" s="131"/>
      <c r="D57" s="127"/>
      <c r="E57" s="127"/>
      <c r="F57" s="82">
        <v>45</v>
      </c>
      <c r="G57" s="92" t="s">
        <v>399</v>
      </c>
      <c r="H57" s="93" t="s">
        <v>202</v>
      </c>
      <c r="I57" s="94" t="s">
        <v>203</v>
      </c>
      <c r="J57" s="95" t="s">
        <v>489</v>
      </c>
      <c r="K57" s="94" t="s">
        <v>197</v>
      </c>
      <c r="L57" s="96" t="s">
        <v>204</v>
      </c>
      <c r="M57" s="92" t="s">
        <v>121</v>
      </c>
      <c r="N57" s="97"/>
    </row>
    <row r="58" spans="1:14" ht="108.45" customHeight="1" x14ac:dyDescent="0.45">
      <c r="A58" s="69"/>
      <c r="B58" s="131"/>
      <c r="C58" s="131"/>
      <c r="D58" s="127"/>
      <c r="E58" s="127"/>
      <c r="F58" s="90">
        <v>46</v>
      </c>
      <c r="G58" s="83" t="s">
        <v>398</v>
      </c>
      <c r="H58" s="84" t="s">
        <v>205</v>
      </c>
      <c r="I58" s="85" t="s">
        <v>490</v>
      </c>
      <c r="J58" s="86" t="s">
        <v>491</v>
      </c>
      <c r="K58" s="85" t="s">
        <v>197</v>
      </c>
      <c r="L58" s="87" t="s">
        <v>198</v>
      </c>
      <c r="M58" s="88" t="s">
        <v>121</v>
      </c>
      <c r="N58" s="89"/>
    </row>
    <row r="59" spans="1:14" ht="129.6" x14ac:dyDescent="0.45">
      <c r="A59" s="69"/>
      <c r="B59" s="131"/>
      <c r="C59" s="131"/>
      <c r="D59" s="127"/>
      <c r="E59" s="127"/>
      <c r="F59" s="82">
        <v>47</v>
      </c>
      <c r="G59" s="92" t="s">
        <v>399</v>
      </c>
      <c r="H59" s="93" t="s">
        <v>206</v>
      </c>
      <c r="I59" s="94" t="s">
        <v>203</v>
      </c>
      <c r="J59" s="95" t="s">
        <v>492</v>
      </c>
      <c r="K59" s="94" t="s">
        <v>197</v>
      </c>
      <c r="L59" s="96" t="s">
        <v>198</v>
      </c>
      <c r="M59" s="92" t="s">
        <v>121</v>
      </c>
      <c r="N59" s="97"/>
    </row>
    <row r="60" spans="1:14" ht="172.8" x14ac:dyDescent="0.45">
      <c r="A60" s="69"/>
      <c r="B60" s="131"/>
      <c r="C60" s="130"/>
      <c r="D60" s="128"/>
      <c r="E60" s="128"/>
      <c r="F60" s="90">
        <v>48</v>
      </c>
      <c r="G60" s="83" t="s">
        <v>398</v>
      </c>
      <c r="H60" s="84" t="s">
        <v>207</v>
      </c>
      <c r="I60" s="85" t="s">
        <v>493</v>
      </c>
      <c r="J60" s="86" t="s">
        <v>494</v>
      </c>
      <c r="K60" s="85" t="s">
        <v>197</v>
      </c>
      <c r="L60" s="87" t="s">
        <v>120</v>
      </c>
      <c r="M60" s="88" t="s">
        <v>121</v>
      </c>
      <c r="N60" s="89"/>
    </row>
    <row r="61" spans="1:14" ht="201.6" x14ac:dyDescent="0.45">
      <c r="A61" s="69"/>
      <c r="B61" s="131"/>
      <c r="C61" s="129" t="s">
        <v>208</v>
      </c>
      <c r="D61" s="126" t="s">
        <v>209</v>
      </c>
      <c r="E61" s="126" t="s">
        <v>210</v>
      </c>
      <c r="F61" s="82">
        <v>49</v>
      </c>
      <c r="G61" s="83" t="s">
        <v>398</v>
      </c>
      <c r="H61" s="156" t="s">
        <v>211</v>
      </c>
      <c r="I61" s="85" t="s">
        <v>495</v>
      </c>
      <c r="J61" s="86" t="s">
        <v>496</v>
      </c>
      <c r="K61" s="85" t="s">
        <v>212</v>
      </c>
      <c r="L61" s="87" t="s">
        <v>135</v>
      </c>
      <c r="M61" s="88" t="s">
        <v>121</v>
      </c>
      <c r="N61" s="89"/>
    </row>
    <row r="62" spans="1:14" ht="158.4" x14ac:dyDescent="0.45">
      <c r="A62" s="69"/>
      <c r="B62" s="131"/>
      <c r="C62" s="131"/>
      <c r="D62" s="127"/>
      <c r="E62" s="127"/>
      <c r="F62" s="90">
        <v>50</v>
      </c>
      <c r="G62" s="83" t="s">
        <v>398</v>
      </c>
      <c r="H62" s="157"/>
      <c r="I62" s="85" t="s">
        <v>497</v>
      </c>
      <c r="J62" s="86" t="s">
        <v>498</v>
      </c>
      <c r="K62" s="85" t="s">
        <v>212</v>
      </c>
      <c r="L62" s="87" t="s">
        <v>135</v>
      </c>
      <c r="M62" s="88" t="s">
        <v>121</v>
      </c>
      <c r="N62" s="89"/>
    </row>
    <row r="63" spans="1:14" ht="115.2" x14ac:dyDescent="0.45">
      <c r="A63" s="69"/>
      <c r="B63" s="131"/>
      <c r="C63" s="131"/>
      <c r="D63" s="127"/>
      <c r="E63" s="127"/>
      <c r="F63" s="82">
        <v>51</v>
      </c>
      <c r="G63" s="83" t="s">
        <v>398</v>
      </c>
      <c r="H63" s="84" t="s">
        <v>213</v>
      </c>
      <c r="I63" s="85" t="s">
        <v>499</v>
      </c>
      <c r="J63" s="86" t="s">
        <v>500</v>
      </c>
      <c r="K63" s="85" t="s">
        <v>212</v>
      </c>
      <c r="L63" s="87" t="s">
        <v>135</v>
      </c>
      <c r="M63" s="88" t="s">
        <v>121</v>
      </c>
      <c r="N63" s="89"/>
    </row>
    <row r="64" spans="1:14" ht="124.05" customHeight="1" x14ac:dyDescent="0.45">
      <c r="A64" s="69"/>
      <c r="B64" s="131"/>
      <c r="C64" s="131"/>
      <c r="D64" s="127"/>
      <c r="E64" s="127"/>
      <c r="F64" s="90">
        <v>52</v>
      </c>
      <c r="G64" s="83" t="s">
        <v>398</v>
      </c>
      <c r="H64" s="84" t="s">
        <v>214</v>
      </c>
      <c r="I64" s="85" t="s">
        <v>501</v>
      </c>
      <c r="J64" s="86" t="s">
        <v>502</v>
      </c>
      <c r="K64" s="85" t="s">
        <v>212</v>
      </c>
      <c r="L64" s="87" t="s">
        <v>135</v>
      </c>
      <c r="M64" s="88" t="s">
        <v>121</v>
      </c>
      <c r="N64" s="89"/>
    </row>
    <row r="65" spans="1:14" ht="216" x14ac:dyDescent="0.45">
      <c r="A65" s="69"/>
      <c r="B65" s="131"/>
      <c r="C65" s="130"/>
      <c r="D65" s="128"/>
      <c r="E65" s="128"/>
      <c r="F65" s="82">
        <v>53</v>
      </c>
      <c r="G65" s="83" t="s">
        <v>398</v>
      </c>
      <c r="H65" s="84" t="s">
        <v>215</v>
      </c>
      <c r="I65" s="85" t="s">
        <v>503</v>
      </c>
      <c r="J65" s="86" t="s">
        <v>504</v>
      </c>
      <c r="K65" s="85" t="s">
        <v>212</v>
      </c>
      <c r="L65" s="87" t="s">
        <v>135</v>
      </c>
      <c r="M65" s="88" t="s">
        <v>121</v>
      </c>
      <c r="N65" s="89"/>
    </row>
    <row r="66" spans="1:14" ht="216" x14ac:dyDescent="0.45">
      <c r="A66" s="69"/>
      <c r="B66" s="131"/>
      <c r="C66" s="129" t="s">
        <v>216</v>
      </c>
      <c r="D66" s="126" t="s">
        <v>217</v>
      </c>
      <c r="E66" s="126" t="s">
        <v>218</v>
      </c>
      <c r="F66" s="90">
        <v>54</v>
      </c>
      <c r="G66" s="83" t="s">
        <v>398</v>
      </c>
      <c r="H66" s="84" t="s">
        <v>219</v>
      </c>
      <c r="I66" s="85" t="s">
        <v>505</v>
      </c>
      <c r="J66" s="86" t="s">
        <v>506</v>
      </c>
      <c r="K66" s="85" t="s">
        <v>220</v>
      </c>
      <c r="L66" s="87" t="s">
        <v>120</v>
      </c>
      <c r="M66" s="88" t="s">
        <v>121</v>
      </c>
      <c r="N66" s="89"/>
    </row>
    <row r="67" spans="1:14" ht="154.94999999999999" customHeight="1" x14ac:dyDescent="0.45">
      <c r="A67" s="69"/>
      <c r="B67" s="131"/>
      <c r="C67" s="131"/>
      <c r="D67" s="127"/>
      <c r="E67" s="127"/>
      <c r="F67" s="82">
        <v>55</v>
      </c>
      <c r="G67" s="83" t="s">
        <v>398</v>
      </c>
      <c r="H67" s="84" t="s">
        <v>221</v>
      </c>
      <c r="I67" s="85" t="s">
        <v>507</v>
      </c>
      <c r="J67" s="86" t="s">
        <v>508</v>
      </c>
      <c r="K67" s="85" t="s">
        <v>220</v>
      </c>
      <c r="L67" s="87" t="s">
        <v>120</v>
      </c>
      <c r="M67" s="88" t="s">
        <v>121</v>
      </c>
      <c r="N67" s="89"/>
    </row>
    <row r="68" spans="1:14" ht="154.94999999999999" customHeight="1" x14ac:dyDescent="0.45">
      <c r="A68" s="69"/>
      <c r="B68" s="131"/>
      <c r="C68" s="131"/>
      <c r="D68" s="127"/>
      <c r="E68" s="127"/>
      <c r="F68" s="90">
        <v>56</v>
      </c>
      <c r="G68" s="83" t="s">
        <v>398</v>
      </c>
      <c r="H68" s="84" t="s">
        <v>222</v>
      </c>
      <c r="I68" s="85" t="s">
        <v>509</v>
      </c>
      <c r="J68" s="86" t="s">
        <v>510</v>
      </c>
      <c r="K68" s="85" t="s">
        <v>140</v>
      </c>
      <c r="L68" s="87" t="s">
        <v>120</v>
      </c>
      <c r="M68" s="88" t="s">
        <v>121</v>
      </c>
      <c r="N68" s="89"/>
    </row>
    <row r="69" spans="1:14" ht="154.94999999999999" customHeight="1" x14ac:dyDescent="0.45">
      <c r="A69" s="69"/>
      <c r="B69" s="131"/>
      <c r="C69" s="131"/>
      <c r="D69" s="127"/>
      <c r="E69" s="127"/>
      <c r="F69" s="82">
        <v>57</v>
      </c>
      <c r="G69" s="83" t="s">
        <v>398</v>
      </c>
      <c r="H69" s="84" t="s">
        <v>223</v>
      </c>
      <c r="I69" s="85" t="s">
        <v>511</v>
      </c>
      <c r="J69" s="86" t="s">
        <v>512</v>
      </c>
      <c r="K69" s="85" t="s">
        <v>140</v>
      </c>
      <c r="L69" s="87" t="s">
        <v>120</v>
      </c>
      <c r="M69" s="88" t="s">
        <v>121</v>
      </c>
      <c r="N69" s="89"/>
    </row>
    <row r="70" spans="1:14" ht="154.94999999999999" customHeight="1" x14ac:dyDescent="0.45">
      <c r="A70" s="69"/>
      <c r="B70" s="131"/>
      <c r="C70" s="130"/>
      <c r="D70" s="128"/>
      <c r="E70" s="128"/>
      <c r="F70" s="90">
        <v>58</v>
      </c>
      <c r="G70" s="83" t="s">
        <v>398</v>
      </c>
      <c r="H70" s="84" t="s">
        <v>224</v>
      </c>
      <c r="I70" s="85" t="s">
        <v>513</v>
      </c>
      <c r="J70" s="86" t="s">
        <v>514</v>
      </c>
      <c r="K70" s="85" t="s">
        <v>220</v>
      </c>
      <c r="L70" s="87" t="s">
        <v>120</v>
      </c>
      <c r="M70" s="88" t="s">
        <v>121</v>
      </c>
      <c r="N70" s="89"/>
    </row>
    <row r="71" spans="1:14" ht="247.95" customHeight="1" x14ac:dyDescent="0.45">
      <c r="A71" s="69"/>
      <c r="B71" s="131"/>
      <c r="C71" s="129" t="s">
        <v>225</v>
      </c>
      <c r="D71" s="126" t="s">
        <v>226</v>
      </c>
      <c r="E71" s="126" t="s">
        <v>227</v>
      </c>
      <c r="F71" s="82">
        <v>59</v>
      </c>
      <c r="G71" s="83" t="s">
        <v>398</v>
      </c>
      <c r="H71" s="84" t="s">
        <v>228</v>
      </c>
      <c r="I71" s="85" t="s">
        <v>515</v>
      </c>
      <c r="J71" s="86" t="s">
        <v>516</v>
      </c>
      <c r="K71" s="85" t="s">
        <v>229</v>
      </c>
      <c r="L71" s="87" t="s">
        <v>135</v>
      </c>
      <c r="M71" s="88" t="s">
        <v>121</v>
      </c>
      <c r="N71" s="89"/>
    </row>
    <row r="72" spans="1:14" ht="230.4" x14ac:dyDescent="0.45">
      <c r="A72" s="69"/>
      <c r="B72" s="131"/>
      <c r="C72" s="131"/>
      <c r="D72" s="127"/>
      <c r="E72" s="127"/>
      <c r="F72" s="90">
        <v>60</v>
      </c>
      <c r="G72" s="83" t="s">
        <v>398</v>
      </c>
      <c r="H72" s="84" t="s">
        <v>230</v>
      </c>
      <c r="I72" s="85" t="s">
        <v>517</v>
      </c>
      <c r="J72" s="86" t="s">
        <v>518</v>
      </c>
      <c r="K72" s="85" t="s">
        <v>229</v>
      </c>
      <c r="L72" s="87" t="s">
        <v>135</v>
      </c>
      <c r="M72" s="88" t="s">
        <v>121</v>
      </c>
      <c r="N72" s="89"/>
    </row>
    <row r="73" spans="1:14" ht="247.95" customHeight="1" x14ac:dyDescent="0.45">
      <c r="A73" s="69"/>
      <c r="B73" s="131"/>
      <c r="C73" s="131"/>
      <c r="D73" s="127"/>
      <c r="E73" s="127"/>
      <c r="F73" s="82">
        <v>61</v>
      </c>
      <c r="G73" s="83" t="s">
        <v>398</v>
      </c>
      <c r="H73" s="84" t="s">
        <v>231</v>
      </c>
      <c r="I73" s="85" t="s">
        <v>447</v>
      </c>
      <c r="J73" s="86" t="s">
        <v>519</v>
      </c>
      <c r="K73" s="85" t="s">
        <v>229</v>
      </c>
      <c r="L73" s="87" t="s">
        <v>135</v>
      </c>
      <c r="M73" s="88" t="s">
        <v>121</v>
      </c>
      <c r="N73" s="89"/>
    </row>
    <row r="74" spans="1:14" ht="247.95" customHeight="1" x14ac:dyDescent="0.45">
      <c r="A74" s="69"/>
      <c r="B74" s="131"/>
      <c r="C74" s="131"/>
      <c r="D74" s="127"/>
      <c r="E74" s="127"/>
      <c r="F74" s="90">
        <v>62</v>
      </c>
      <c r="G74" s="83" t="s">
        <v>398</v>
      </c>
      <c r="H74" s="98" t="s">
        <v>232</v>
      </c>
      <c r="I74" s="85" t="s">
        <v>520</v>
      </c>
      <c r="J74" s="86" t="s">
        <v>521</v>
      </c>
      <c r="K74" s="85" t="s">
        <v>233</v>
      </c>
      <c r="L74" s="87" t="s">
        <v>135</v>
      </c>
      <c r="M74" s="88" t="s">
        <v>121</v>
      </c>
      <c r="N74" s="89"/>
    </row>
    <row r="75" spans="1:14" ht="247.95" customHeight="1" x14ac:dyDescent="0.45">
      <c r="A75" s="69"/>
      <c r="B75" s="131"/>
      <c r="C75" s="131"/>
      <c r="D75" s="127"/>
      <c r="E75" s="127"/>
      <c r="F75" s="82">
        <v>63</v>
      </c>
      <c r="G75" s="92" t="s">
        <v>399</v>
      </c>
      <c r="H75" s="99" t="s">
        <v>232</v>
      </c>
      <c r="I75" s="94" t="s">
        <v>522</v>
      </c>
      <c r="J75" s="95" t="s">
        <v>523</v>
      </c>
      <c r="K75" s="94" t="s">
        <v>229</v>
      </c>
      <c r="L75" s="96" t="s">
        <v>135</v>
      </c>
      <c r="M75" s="92" t="s">
        <v>121</v>
      </c>
      <c r="N75" s="97"/>
    </row>
    <row r="76" spans="1:14" ht="247.95" customHeight="1" x14ac:dyDescent="0.45">
      <c r="A76" s="69"/>
      <c r="B76" s="131"/>
      <c r="C76" s="131"/>
      <c r="D76" s="127"/>
      <c r="E76" s="127"/>
      <c r="F76" s="90">
        <v>64</v>
      </c>
      <c r="G76" s="83" t="s">
        <v>398</v>
      </c>
      <c r="H76" s="84" t="s">
        <v>234</v>
      </c>
      <c r="I76" s="85" t="s">
        <v>235</v>
      </c>
      <c r="J76" s="86" t="s">
        <v>524</v>
      </c>
      <c r="K76" s="85" t="s">
        <v>236</v>
      </c>
      <c r="L76" s="87" t="s">
        <v>135</v>
      </c>
      <c r="M76" s="88" t="s">
        <v>121</v>
      </c>
      <c r="N76" s="89"/>
    </row>
    <row r="77" spans="1:14" ht="247.95" customHeight="1" x14ac:dyDescent="0.45">
      <c r="A77" s="69"/>
      <c r="B77" s="131"/>
      <c r="C77" s="130"/>
      <c r="D77" s="128"/>
      <c r="E77" s="128"/>
      <c r="F77" s="82">
        <v>65</v>
      </c>
      <c r="G77" s="83" t="s">
        <v>398</v>
      </c>
      <c r="H77" s="84" t="s">
        <v>237</v>
      </c>
      <c r="I77" s="85" t="s">
        <v>525</v>
      </c>
      <c r="J77" s="86" t="s">
        <v>526</v>
      </c>
      <c r="K77" s="85" t="s">
        <v>229</v>
      </c>
      <c r="L77" s="87" t="s">
        <v>135</v>
      </c>
      <c r="M77" s="88" t="s">
        <v>121</v>
      </c>
      <c r="N77" s="89"/>
    </row>
    <row r="78" spans="1:14" ht="375" customHeight="1" x14ac:dyDescent="0.45">
      <c r="B78" s="131"/>
      <c r="C78" s="129" t="s">
        <v>238</v>
      </c>
      <c r="D78" s="126" t="s">
        <v>239</v>
      </c>
      <c r="E78" s="126" t="s">
        <v>240</v>
      </c>
      <c r="F78" s="90">
        <v>66</v>
      </c>
      <c r="G78" s="83" t="s">
        <v>398</v>
      </c>
      <c r="H78" s="84" t="s">
        <v>241</v>
      </c>
      <c r="I78" s="85" t="s">
        <v>527</v>
      </c>
      <c r="J78" s="86" t="s">
        <v>528</v>
      </c>
      <c r="K78" s="85" t="s">
        <v>696</v>
      </c>
      <c r="L78" s="87" t="s">
        <v>175</v>
      </c>
      <c r="M78" s="88" t="s">
        <v>121</v>
      </c>
      <c r="N78" s="89"/>
    </row>
    <row r="79" spans="1:14" ht="139.5" customHeight="1" x14ac:dyDescent="0.45">
      <c r="B79" s="131"/>
      <c r="C79" s="131"/>
      <c r="D79" s="127"/>
      <c r="E79" s="127"/>
      <c r="F79" s="82">
        <v>67</v>
      </c>
      <c r="G79" s="92" t="s">
        <v>399</v>
      </c>
      <c r="H79" s="93" t="s">
        <v>242</v>
      </c>
      <c r="I79" s="94" t="s">
        <v>529</v>
      </c>
      <c r="J79" s="95" t="s">
        <v>530</v>
      </c>
      <c r="K79" s="94" t="s">
        <v>696</v>
      </c>
      <c r="L79" s="96" t="s">
        <v>175</v>
      </c>
      <c r="M79" s="92" t="s">
        <v>121</v>
      </c>
      <c r="N79" s="97"/>
    </row>
    <row r="80" spans="1:14" ht="244.95" customHeight="1" x14ac:dyDescent="0.45">
      <c r="B80" s="131"/>
      <c r="C80" s="131"/>
      <c r="D80" s="127"/>
      <c r="E80" s="127"/>
      <c r="F80" s="90">
        <v>68</v>
      </c>
      <c r="G80" s="83" t="s">
        <v>398</v>
      </c>
      <c r="H80" s="84" t="s">
        <v>244</v>
      </c>
      <c r="I80" s="85" t="s">
        <v>531</v>
      </c>
      <c r="J80" s="86" t="s">
        <v>532</v>
      </c>
      <c r="K80" s="85" t="s">
        <v>140</v>
      </c>
      <c r="L80" s="87" t="s">
        <v>175</v>
      </c>
      <c r="M80" s="88" t="s">
        <v>121</v>
      </c>
      <c r="N80" s="89"/>
    </row>
    <row r="81" spans="1:14" ht="144" x14ac:dyDescent="0.45">
      <c r="B81" s="131"/>
      <c r="C81" s="130"/>
      <c r="D81" s="128"/>
      <c r="E81" s="128"/>
      <c r="F81" s="82">
        <v>69</v>
      </c>
      <c r="G81" s="83" t="s">
        <v>398</v>
      </c>
      <c r="H81" s="84" t="s">
        <v>245</v>
      </c>
      <c r="I81" s="85" t="s">
        <v>533</v>
      </c>
      <c r="J81" s="86" t="s">
        <v>534</v>
      </c>
      <c r="K81" s="85" t="s">
        <v>140</v>
      </c>
      <c r="L81" s="87" t="s">
        <v>175</v>
      </c>
      <c r="M81" s="88" t="s">
        <v>121</v>
      </c>
      <c r="N81" s="89"/>
    </row>
    <row r="82" spans="1:14" ht="158.4" x14ac:dyDescent="0.45">
      <c r="A82" s="69"/>
      <c r="B82" s="131"/>
      <c r="C82" s="100" t="s">
        <v>246</v>
      </c>
      <c r="D82" s="101" t="s">
        <v>247</v>
      </c>
      <c r="E82" s="126" t="s">
        <v>248</v>
      </c>
      <c r="F82" s="90">
        <v>70</v>
      </c>
      <c r="G82" s="83" t="s">
        <v>398</v>
      </c>
      <c r="H82" s="84" t="s">
        <v>249</v>
      </c>
      <c r="I82" s="85" t="s">
        <v>535</v>
      </c>
      <c r="J82" s="86" t="s">
        <v>536</v>
      </c>
      <c r="K82" s="85" t="s">
        <v>197</v>
      </c>
      <c r="L82" s="87" t="s">
        <v>135</v>
      </c>
      <c r="M82" s="88" t="s">
        <v>121</v>
      </c>
      <c r="N82" s="89"/>
    </row>
    <row r="83" spans="1:14" ht="129.6" x14ac:dyDescent="0.45">
      <c r="A83" s="69"/>
      <c r="B83" s="131"/>
      <c r="C83" s="102" t="s">
        <v>250</v>
      </c>
      <c r="D83" s="103" t="s">
        <v>247</v>
      </c>
      <c r="E83" s="128"/>
      <c r="F83" s="82">
        <v>71</v>
      </c>
      <c r="G83" s="92" t="s">
        <v>399</v>
      </c>
      <c r="H83" s="93" t="s">
        <v>251</v>
      </c>
      <c r="I83" s="94" t="s">
        <v>447</v>
      </c>
      <c r="J83" s="95" t="s">
        <v>512</v>
      </c>
      <c r="K83" s="94" t="s">
        <v>197</v>
      </c>
      <c r="L83" s="96" t="s">
        <v>135</v>
      </c>
      <c r="M83" s="92" t="s">
        <v>121</v>
      </c>
      <c r="N83" s="97"/>
    </row>
    <row r="84" spans="1:14" ht="187.2" x14ac:dyDescent="0.45">
      <c r="A84" s="69"/>
      <c r="B84" s="131"/>
      <c r="C84" s="102" t="s">
        <v>250</v>
      </c>
      <c r="D84" s="103" t="s">
        <v>247</v>
      </c>
      <c r="E84" s="126" t="s">
        <v>252</v>
      </c>
      <c r="F84" s="90">
        <v>72</v>
      </c>
      <c r="G84" s="92" t="s">
        <v>399</v>
      </c>
      <c r="H84" s="93" t="s">
        <v>253</v>
      </c>
      <c r="I84" s="94" t="s">
        <v>537</v>
      </c>
      <c r="J84" s="95" t="s">
        <v>538</v>
      </c>
      <c r="K84" s="94" t="s">
        <v>140</v>
      </c>
      <c r="L84" s="96" t="s">
        <v>135</v>
      </c>
      <c r="M84" s="92" t="s">
        <v>121</v>
      </c>
      <c r="N84" s="97"/>
    </row>
    <row r="85" spans="1:14" ht="144" x14ac:dyDescent="0.45">
      <c r="A85" s="69"/>
      <c r="B85" s="131"/>
      <c r="C85" s="104" t="s">
        <v>250</v>
      </c>
      <c r="D85" s="105" t="s">
        <v>247</v>
      </c>
      <c r="E85" s="128"/>
      <c r="F85" s="82">
        <v>73</v>
      </c>
      <c r="G85" s="92" t="s">
        <v>399</v>
      </c>
      <c r="H85" s="93" t="s">
        <v>254</v>
      </c>
      <c r="I85" s="94" t="s">
        <v>539</v>
      </c>
      <c r="J85" s="95" t="s">
        <v>540</v>
      </c>
      <c r="K85" s="94" t="s">
        <v>140</v>
      </c>
      <c r="L85" s="96" t="s">
        <v>135</v>
      </c>
      <c r="M85" s="92" t="s">
        <v>121</v>
      </c>
      <c r="N85" s="97"/>
    </row>
    <row r="86" spans="1:14" ht="302.39999999999998" x14ac:dyDescent="0.45">
      <c r="A86" s="69"/>
      <c r="B86" s="131"/>
      <c r="C86" s="129" t="s">
        <v>255</v>
      </c>
      <c r="D86" s="126" t="s">
        <v>256</v>
      </c>
      <c r="E86" s="126" t="s">
        <v>257</v>
      </c>
      <c r="F86" s="90">
        <v>74</v>
      </c>
      <c r="G86" s="83" t="s">
        <v>398</v>
      </c>
      <c r="H86" s="84" t="s">
        <v>258</v>
      </c>
      <c r="I86" s="85" t="s">
        <v>541</v>
      </c>
      <c r="J86" s="86" t="s">
        <v>542</v>
      </c>
      <c r="K86" s="85" t="s">
        <v>259</v>
      </c>
      <c r="L86" s="87" t="s">
        <v>135</v>
      </c>
      <c r="M86" s="88" t="s">
        <v>121</v>
      </c>
      <c r="N86" s="89"/>
    </row>
    <row r="87" spans="1:14" ht="54.75" customHeight="1" x14ac:dyDescent="0.45">
      <c r="A87" s="69"/>
      <c r="B87" s="131"/>
      <c r="C87" s="131"/>
      <c r="D87" s="127"/>
      <c r="E87" s="128"/>
      <c r="F87" s="82">
        <v>75</v>
      </c>
      <c r="G87" s="83" t="s">
        <v>398</v>
      </c>
      <c r="H87" s="84" t="s">
        <v>260</v>
      </c>
      <c r="I87" s="85" t="s">
        <v>261</v>
      </c>
      <c r="J87" s="86" t="s">
        <v>543</v>
      </c>
      <c r="K87" s="85" t="s">
        <v>259</v>
      </c>
      <c r="L87" s="87" t="s">
        <v>135</v>
      </c>
      <c r="M87" s="88" t="s">
        <v>121</v>
      </c>
      <c r="N87" s="89"/>
    </row>
    <row r="88" spans="1:14" ht="201.6" x14ac:dyDescent="0.45">
      <c r="A88" s="69"/>
      <c r="B88" s="131"/>
      <c r="C88" s="131"/>
      <c r="D88" s="127"/>
      <c r="E88" s="126" t="s">
        <v>262</v>
      </c>
      <c r="F88" s="90">
        <v>76</v>
      </c>
      <c r="G88" s="83" t="s">
        <v>398</v>
      </c>
      <c r="H88" s="84" t="s">
        <v>263</v>
      </c>
      <c r="I88" s="85" t="s">
        <v>544</v>
      </c>
      <c r="J88" s="86" t="s">
        <v>545</v>
      </c>
      <c r="K88" s="85" t="s">
        <v>243</v>
      </c>
      <c r="L88" s="87" t="s">
        <v>175</v>
      </c>
      <c r="M88" s="88" t="s">
        <v>121</v>
      </c>
      <c r="N88" s="89"/>
    </row>
    <row r="89" spans="1:14" ht="217.05" customHeight="1" x14ac:dyDescent="0.45">
      <c r="A89" s="69"/>
      <c r="B89" s="131"/>
      <c r="C89" s="131"/>
      <c r="D89" s="127"/>
      <c r="E89" s="127"/>
      <c r="F89" s="82">
        <v>77</v>
      </c>
      <c r="G89" s="83" t="s">
        <v>398</v>
      </c>
      <c r="H89" s="84" t="s">
        <v>264</v>
      </c>
      <c r="I89" s="85" t="s">
        <v>546</v>
      </c>
      <c r="J89" s="86" t="s">
        <v>547</v>
      </c>
      <c r="K89" s="85" t="s">
        <v>243</v>
      </c>
      <c r="L89" s="87" t="s">
        <v>135</v>
      </c>
      <c r="M89" s="88" t="s">
        <v>121</v>
      </c>
      <c r="N89" s="89"/>
    </row>
    <row r="90" spans="1:14" ht="217.05" customHeight="1" x14ac:dyDescent="0.45">
      <c r="A90" s="69"/>
      <c r="B90" s="131"/>
      <c r="C90" s="130"/>
      <c r="D90" s="128"/>
      <c r="E90" s="128"/>
      <c r="F90" s="90">
        <v>78</v>
      </c>
      <c r="G90" s="83" t="s">
        <v>398</v>
      </c>
      <c r="H90" s="84" t="s">
        <v>265</v>
      </c>
      <c r="I90" s="85" t="s">
        <v>548</v>
      </c>
      <c r="J90" s="86" t="s">
        <v>549</v>
      </c>
      <c r="K90" s="85" t="s">
        <v>243</v>
      </c>
      <c r="L90" s="87" t="s">
        <v>135</v>
      </c>
      <c r="M90" s="88" t="s">
        <v>121</v>
      </c>
      <c r="N90" s="89"/>
    </row>
    <row r="91" spans="1:14" ht="332.4" x14ac:dyDescent="0.45">
      <c r="B91" s="131"/>
      <c r="C91" s="129" t="s">
        <v>266</v>
      </c>
      <c r="D91" s="126" t="s">
        <v>267</v>
      </c>
      <c r="E91" s="126" t="s">
        <v>268</v>
      </c>
      <c r="F91" s="82">
        <v>79</v>
      </c>
      <c r="G91" s="83" t="s">
        <v>398</v>
      </c>
      <c r="H91" s="84" t="s">
        <v>269</v>
      </c>
      <c r="I91" s="85" t="s">
        <v>550</v>
      </c>
      <c r="J91" s="86" t="s">
        <v>551</v>
      </c>
      <c r="K91" s="85" t="s">
        <v>259</v>
      </c>
      <c r="L91" s="87" t="s">
        <v>135</v>
      </c>
      <c r="M91" s="88" t="s">
        <v>121</v>
      </c>
      <c r="N91" s="89"/>
    </row>
    <row r="92" spans="1:14" ht="154.94999999999999" customHeight="1" x14ac:dyDescent="0.45">
      <c r="B92" s="131"/>
      <c r="C92" s="131"/>
      <c r="D92" s="127"/>
      <c r="E92" s="127"/>
      <c r="F92" s="90">
        <v>80</v>
      </c>
      <c r="G92" s="92" t="s">
        <v>399</v>
      </c>
      <c r="H92" s="93" t="s">
        <v>270</v>
      </c>
      <c r="I92" s="94" t="s">
        <v>552</v>
      </c>
      <c r="J92" s="95" t="s">
        <v>553</v>
      </c>
      <c r="K92" s="94" t="s">
        <v>259</v>
      </c>
      <c r="L92" s="96" t="s">
        <v>135</v>
      </c>
      <c r="M92" s="92" t="s">
        <v>121</v>
      </c>
      <c r="N92" s="97"/>
    </row>
    <row r="93" spans="1:14" ht="154.94999999999999" customHeight="1" x14ac:dyDescent="0.45">
      <c r="B93" s="131"/>
      <c r="C93" s="131"/>
      <c r="D93" s="127"/>
      <c r="E93" s="128"/>
      <c r="F93" s="82">
        <v>81</v>
      </c>
      <c r="G93" s="92" t="s">
        <v>399</v>
      </c>
      <c r="H93" s="93" t="s">
        <v>271</v>
      </c>
      <c r="I93" s="94" t="s">
        <v>554</v>
      </c>
      <c r="J93" s="95" t="s">
        <v>555</v>
      </c>
      <c r="K93" s="94" t="s">
        <v>259</v>
      </c>
      <c r="L93" s="96" t="s">
        <v>135</v>
      </c>
      <c r="M93" s="92" t="s">
        <v>121</v>
      </c>
      <c r="N93" s="97"/>
    </row>
    <row r="94" spans="1:14" ht="230.4" x14ac:dyDescent="0.45">
      <c r="B94" s="131"/>
      <c r="C94" s="131"/>
      <c r="D94" s="127"/>
      <c r="E94" s="126" t="s">
        <v>272</v>
      </c>
      <c r="F94" s="90">
        <v>82</v>
      </c>
      <c r="G94" s="83" t="s">
        <v>398</v>
      </c>
      <c r="H94" s="84" t="s">
        <v>273</v>
      </c>
      <c r="I94" s="85" t="s">
        <v>556</v>
      </c>
      <c r="J94" s="86" t="s">
        <v>557</v>
      </c>
      <c r="K94" s="85" t="s">
        <v>274</v>
      </c>
      <c r="L94" s="87" t="s">
        <v>175</v>
      </c>
      <c r="M94" s="88" t="s">
        <v>121</v>
      </c>
      <c r="N94" s="89"/>
    </row>
    <row r="95" spans="1:14" ht="230.4" x14ac:dyDescent="0.45">
      <c r="B95" s="130"/>
      <c r="C95" s="130"/>
      <c r="D95" s="128"/>
      <c r="E95" s="128"/>
      <c r="F95" s="82">
        <v>83</v>
      </c>
      <c r="G95" s="83" t="s">
        <v>398</v>
      </c>
      <c r="H95" s="84" t="s">
        <v>275</v>
      </c>
      <c r="I95" s="85" t="s">
        <v>558</v>
      </c>
      <c r="J95" s="86" t="s">
        <v>559</v>
      </c>
      <c r="K95" s="85" t="s">
        <v>274</v>
      </c>
      <c r="L95" s="87" t="s">
        <v>175</v>
      </c>
      <c r="M95" s="88" t="s">
        <v>121</v>
      </c>
      <c r="N95" s="89"/>
    </row>
    <row r="96" spans="1:14" ht="154.94999999999999" customHeight="1" x14ac:dyDescent="0.45">
      <c r="B96" s="129" t="s">
        <v>276</v>
      </c>
      <c r="C96" s="129" t="s">
        <v>277</v>
      </c>
      <c r="D96" s="126" t="s">
        <v>278</v>
      </c>
      <c r="E96" s="126" t="s">
        <v>279</v>
      </c>
      <c r="F96" s="90">
        <v>84</v>
      </c>
      <c r="G96" s="83" t="s">
        <v>398</v>
      </c>
      <c r="H96" s="84" t="s">
        <v>280</v>
      </c>
      <c r="I96" s="85" t="s">
        <v>560</v>
      </c>
      <c r="J96" s="86" t="s">
        <v>561</v>
      </c>
      <c r="K96" s="85" t="s">
        <v>243</v>
      </c>
      <c r="L96" s="87" t="s">
        <v>135</v>
      </c>
      <c r="M96" s="88" t="s">
        <v>121</v>
      </c>
      <c r="N96" s="89"/>
    </row>
    <row r="97" spans="1:14" ht="158.4" x14ac:dyDescent="0.45">
      <c r="B97" s="131"/>
      <c r="C97" s="131"/>
      <c r="D97" s="127"/>
      <c r="E97" s="127"/>
      <c r="F97" s="82">
        <v>85</v>
      </c>
      <c r="G97" s="83" t="s">
        <v>398</v>
      </c>
      <c r="H97" s="84" t="s">
        <v>281</v>
      </c>
      <c r="I97" s="85" t="s">
        <v>562</v>
      </c>
      <c r="J97" s="86" t="s">
        <v>563</v>
      </c>
      <c r="K97" s="85" t="s">
        <v>243</v>
      </c>
      <c r="L97" s="87" t="s">
        <v>135</v>
      </c>
      <c r="M97" s="88" t="s">
        <v>121</v>
      </c>
      <c r="N97" s="89"/>
    </row>
    <row r="98" spans="1:14" ht="144" x14ac:dyDescent="0.45">
      <c r="B98" s="131"/>
      <c r="C98" s="131"/>
      <c r="D98" s="127"/>
      <c r="E98" s="127"/>
      <c r="F98" s="90">
        <v>86</v>
      </c>
      <c r="G98" s="83" t="s">
        <v>398</v>
      </c>
      <c r="H98" s="84" t="s">
        <v>282</v>
      </c>
      <c r="I98" s="85" t="s">
        <v>564</v>
      </c>
      <c r="J98" s="86" t="s">
        <v>565</v>
      </c>
      <c r="K98" s="85" t="s">
        <v>243</v>
      </c>
      <c r="L98" s="87" t="s">
        <v>135</v>
      </c>
      <c r="M98" s="88" t="s">
        <v>121</v>
      </c>
      <c r="N98" s="89"/>
    </row>
    <row r="99" spans="1:14" ht="154.94999999999999" customHeight="1" x14ac:dyDescent="0.45">
      <c r="B99" s="131"/>
      <c r="C99" s="131"/>
      <c r="D99" s="127"/>
      <c r="E99" s="128"/>
      <c r="F99" s="82">
        <v>87</v>
      </c>
      <c r="G99" s="83" t="s">
        <v>398</v>
      </c>
      <c r="H99" s="84" t="s">
        <v>283</v>
      </c>
      <c r="I99" s="85" t="s">
        <v>566</v>
      </c>
      <c r="J99" s="86" t="s">
        <v>567</v>
      </c>
      <c r="K99" s="85" t="s">
        <v>243</v>
      </c>
      <c r="L99" s="87" t="s">
        <v>135</v>
      </c>
      <c r="M99" s="88" t="s">
        <v>121</v>
      </c>
      <c r="N99" s="89"/>
    </row>
    <row r="100" spans="1:14" ht="230.4" x14ac:dyDescent="0.45">
      <c r="B100" s="131"/>
      <c r="C100" s="131"/>
      <c r="D100" s="127"/>
      <c r="E100" s="126" t="s">
        <v>284</v>
      </c>
      <c r="F100" s="90">
        <v>88</v>
      </c>
      <c r="G100" s="83" t="s">
        <v>398</v>
      </c>
      <c r="H100" s="84" t="s">
        <v>285</v>
      </c>
      <c r="I100" s="85" t="s">
        <v>568</v>
      </c>
      <c r="J100" s="86" t="s">
        <v>569</v>
      </c>
      <c r="K100" s="85" t="s">
        <v>286</v>
      </c>
      <c r="L100" s="87" t="s">
        <v>287</v>
      </c>
      <c r="M100" s="88" t="s">
        <v>121</v>
      </c>
      <c r="N100" s="89"/>
    </row>
    <row r="101" spans="1:14" ht="217.05" customHeight="1" x14ac:dyDescent="0.45">
      <c r="B101" s="131"/>
      <c r="C101" s="131"/>
      <c r="D101" s="127"/>
      <c r="E101" s="127"/>
      <c r="F101" s="82">
        <v>89</v>
      </c>
      <c r="G101" s="83" t="s">
        <v>398</v>
      </c>
      <c r="H101" s="84" t="s">
        <v>288</v>
      </c>
      <c r="I101" s="85" t="s">
        <v>570</v>
      </c>
      <c r="J101" s="86" t="s">
        <v>571</v>
      </c>
      <c r="K101" s="85" t="s">
        <v>286</v>
      </c>
      <c r="L101" s="87" t="s">
        <v>287</v>
      </c>
      <c r="M101" s="88" t="s">
        <v>121</v>
      </c>
      <c r="N101" s="89"/>
    </row>
    <row r="102" spans="1:14" ht="217.05" customHeight="1" x14ac:dyDescent="0.45">
      <c r="B102" s="131"/>
      <c r="C102" s="131"/>
      <c r="D102" s="127"/>
      <c r="E102" s="128"/>
      <c r="F102" s="90">
        <v>90</v>
      </c>
      <c r="G102" s="83" t="s">
        <v>398</v>
      </c>
      <c r="H102" s="84" t="s">
        <v>289</v>
      </c>
      <c r="I102" s="85" t="s">
        <v>572</v>
      </c>
      <c r="J102" s="86" t="s">
        <v>573</v>
      </c>
      <c r="K102" s="85" t="s">
        <v>286</v>
      </c>
      <c r="L102" s="87" t="s">
        <v>287</v>
      </c>
      <c r="M102" s="88" t="s">
        <v>121</v>
      </c>
      <c r="N102" s="89"/>
    </row>
    <row r="103" spans="1:14" ht="244.8" x14ac:dyDescent="0.45">
      <c r="B103" s="131"/>
      <c r="C103" s="131"/>
      <c r="D103" s="127"/>
      <c r="E103" s="126" t="s">
        <v>290</v>
      </c>
      <c r="F103" s="82">
        <v>91</v>
      </c>
      <c r="G103" s="83" t="s">
        <v>398</v>
      </c>
      <c r="H103" s="84" t="s">
        <v>291</v>
      </c>
      <c r="I103" s="85" t="s">
        <v>574</v>
      </c>
      <c r="J103" s="86" t="s">
        <v>575</v>
      </c>
      <c r="K103" s="85" t="s">
        <v>292</v>
      </c>
      <c r="L103" s="87" t="s">
        <v>287</v>
      </c>
      <c r="M103" s="88" t="s">
        <v>121</v>
      </c>
      <c r="N103" s="89"/>
    </row>
    <row r="104" spans="1:14" ht="244.8" x14ac:dyDescent="0.45">
      <c r="B104" s="131"/>
      <c r="C104" s="131"/>
      <c r="D104" s="127"/>
      <c r="E104" s="127"/>
      <c r="F104" s="90">
        <v>92</v>
      </c>
      <c r="G104" s="83" t="s">
        <v>398</v>
      </c>
      <c r="H104" s="84" t="s">
        <v>293</v>
      </c>
      <c r="I104" s="85" t="s">
        <v>576</v>
      </c>
      <c r="J104" s="86" t="s">
        <v>577</v>
      </c>
      <c r="K104" s="85" t="s">
        <v>292</v>
      </c>
      <c r="L104" s="87" t="s">
        <v>287</v>
      </c>
      <c r="M104" s="88" t="s">
        <v>121</v>
      </c>
      <c r="N104" s="89"/>
    </row>
    <row r="105" spans="1:14" ht="154.94999999999999" customHeight="1" x14ac:dyDescent="0.45">
      <c r="B105" s="131"/>
      <c r="C105" s="131"/>
      <c r="D105" s="127"/>
      <c r="E105" s="128"/>
      <c r="F105" s="82">
        <v>93</v>
      </c>
      <c r="G105" s="83" t="s">
        <v>398</v>
      </c>
      <c r="H105" s="84" t="s">
        <v>294</v>
      </c>
      <c r="I105" s="85" t="s">
        <v>578</v>
      </c>
      <c r="J105" s="86" t="s">
        <v>579</v>
      </c>
      <c r="K105" s="85" t="s">
        <v>292</v>
      </c>
      <c r="L105" s="87" t="s">
        <v>287</v>
      </c>
      <c r="M105" s="88" t="s">
        <v>121</v>
      </c>
      <c r="N105" s="89"/>
    </row>
    <row r="106" spans="1:14" ht="187.2" x14ac:dyDescent="0.45">
      <c r="B106" s="131"/>
      <c r="C106" s="131"/>
      <c r="D106" s="127"/>
      <c r="E106" s="126" t="s">
        <v>295</v>
      </c>
      <c r="F106" s="90">
        <v>94</v>
      </c>
      <c r="G106" s="83" t="s">
        <v>398</v>
      </c>
      <c r="H106" s="84" t="s">
        <v>296</v>
      </c>
      <c r="I106" s="85" t="s">
        <v>580</v>
      </c>
      <c r="J106" s="86" t="s">
        <v>581</v>
      </c>
      <c r="K106" s="85" t="s">
        <v>297</v>
      </c>
      <c r="L106" s="87" t="s">
        <v>287</v>
      </c>
      <c r="M106" s="88" t="s">
        <v>121</v>
      </c>
      <c r="N106" s="89"/>
    </row>
    <row r="107" spans="1:14" ht="187.2" x14ac:dyDescent="0.45">
      <c r="B107" s="131"/>
      <c r="C107" s="131"/>
      <c r="D107" s="127"/>
      <c r="E107" s="127"/>
      <c r="F107" s="82">
        <v>95</v>
      </c>
      <c r="G107" s="92" t="s">
        <v>399</v>
      </c>
      <c r="H107" s="93" t="s">
        <v>298</v>
      </c>
      <c r="I107" s="94" t="s">
        <v>582</v>
      </c>
      <c r="J107" s="95" t="s">
        <v>583</v>
      </c>
      <c r="K107" s="94" t="s">
        <v>299</v>
      </c>
      <c r="L107" s="96" t="s">
        <v>287</v>
      </c>
      <c r="M107" s="92" t="s">
        <v>121</v>
      </c>
      <c r="N107" s="97"/>
    </row>
    <row r="108" spans="1:14" ht="154.94999999999999" customHeight="1" x14ac:dyDescent="0.45">
      <c r="B108" s="131"/>
      <c r="C108" s="131"/>
      <c r="D108" s="127"/>
      <c r="E108" s="128"/>
      <c r="F108" s="90">
        <v>96</v>
      </c>
      <c r="G108" s="92" t="s">
        <v>399</v>
      </c>
      <c r="H108" s="93" t="s">
        <v>300</v>
      </c>
      <c r="I108" s="94" t="s">
        <v>584</v>
      </c>
      <c r="J108" s="95" t="s">
        <v>585</v>
      </c>
      <c r="K108" s="94" t="s">
        <v>299</v>
      </c>
      <c r="L108" s="96" t="s">
        <v>287</v>
      </c>
      <c r="M108" s="92" t="s">
        <v>121</v>
      </c>
      <c r="N108" s="97"/>
    </row>
    <row r="109" spans="1:14" ht="97.5" customHeight="1" x14ac:dyDescent="0.45">
      <c r="A109" s="69"/>
      <c r="B109" s="131"/>
      <c r="C109" s="131"/>
      <c r="D109" s="127"/>
      <c r="E109" s="126" t="s">
        <v>301</v>
      </c>
      <c r="F109" s="82">
        <v>97</v>
      </c>
      <c r="G109" s="83" t="s">
        <v>398</v>
      </c>
      <c r="H109" s="84" t="s">
        <v>302</v>
      </c>
      <c r="I109" s="85" t="s">
        <v>586</v>
      </c>
      <c r="J109" s="86" t="s">
        <v>587</v>
      </c>
      <c r="K109" s="85" t="s">
        <v>303</v>
      </c>
      <c r="L109" s="87" t="s">
        <v>135</v>
      </c>
      <c r="M109" s="88" t="s">
        <v>121</v>
      </c>
      <c r="N109" s="89"/>
    </row>
    <row r="110" spans="1:14" ht="230.4" x14ac:dyDescent="0.45">
      <c r="A110" s="69"/>
      <c r="B110" s="131"/>
      <c r="C110" s="131"/>
      <c r="D110" s="127"/>
      <c r="E110" s="127"/>
      <c r="F110" s="90">
        <v>98</v>
      </c>
      <c r="G110" s="83" t="s">
        <v>398</v>
      </c>
      <c r="H110" s="84" t="s">
        <v>304</v>
      </c>
      <c r="I110" s="85" t="s">
        <v>588</v>
      </c>
      <c r="J110" s="86" t="s">
        <v>589</v>
      </c>
      <c r="K110" s="85" t="s">
        <v>303</v>
      </c>
      <c r="L110" s="87" t="s">
        <v>135</v>
      </c>
      <c r="M110" s="88" t="s">
        <v>121</v>
      </c>
      <c r="N110" s="89"/>
    </row>
    <row r="111" spans="1:14" ht="186" customHeight="1" x14ac:dyDescent="0.45">
      <c r="A111" s="69"/>
      <c r="B111" s="131"/>
      <c r="C111" s="131"/>
      <c r="D111" s="127"/>
      <c r="E111" s="127"/>
      <c r="F111" s="82">
        <v>99</v>
      </c>
      <c r="G111" s="83" t="s">
        <v>398</v>
      </c>
      <c r="H111" s="84" t="s">
        <v>305</v>
      </c>
      <c r="I111" s="85" t="s">
        <v>590</v>
      </c>
      <c r="J111" s="86" t="s">
        <v>591</v>
      </c>
      <c r="K111" s="85" t="s">
        <v>303</v>
      </c>
      <c r="L111" s="87" t="s">
        <v>135</v>
      </c>
      <c r="M111" s="88" t="s">
        <v>121</v>
      </c>
      <c r="N111" s="89"/>
    </row>
    <row r="112" spans="1:14" ht="186" customHeight="1" x14ac:dyDescent="0.45">
      <c r="A112" s="69"/>
      <c r="B112" s="131"/>
      <c r="C112" s="131"/>
      <c r="D112" s="127"/>
      <c r="E112" s="128"/>
      <c r="F112" s="90">
        <v>100</v>
      </c>
      <c r="G112" s="83" t="s">
        <v>398</v>
      </c>
      <c r="H112" s="84" t="s">
        <v>306</v>
      </c>
      <c r="I112" s="85" t="s">
        <v>307</v>
      </c>
      <c r="J112" s="86" t="s">
        <v>592</v>
      </c>
      <c r="K112" s="85" t="s">
        <v>303</v>
      </c>
      <c r="L112" s="87" t="s">
        <v>135</v>
      </c>
      <c r="M112" s="88" t="s">
        <v>121</v>
      </c>
      <c r="N112" s="89"/>
    </row>
    <row r="113" spans="1:14" ht="117" customHeight="1" x14ac:dyDescent="0.45">
      <c r="A113" s="69"/>
      <c r="B113" s="131"/>
      <c r="C113" s="131"/>
      <c r="D113" s="127"/>
      <c r="E113" s="126" t="s">
        <v>308</v>
      </c>
      <c r="F113" s="82">
        <v>101</v>
      </c>
      <c r="G113" s="83" t="s">
        <v>398</v>
      </c>
      <c r="H113" s="84" t="s">
        <v>309</v>
      </c>
      <c r="I113" s="85" t="s">
        <v>593</v>
      </c>
      <c r="J113" s="86" t="s">
        <v>594</v>
      </c>
      <c r="K113" s="85" t="s">
        <v>243</v>
      </c>
      <c r="L113" s="87" t="s">
        <v>135</v>
      </c>
      <c r="M113" s="88" t="s">
        <v>121</v>
      </c>
      <c r="N113" s="89"/>
    </row>
    <row r="114" spans="1:14" ht="170.55" customHeight="1" x14ac:dyDescent="0.45">
      <c r="A114" s="69"/>
      <c r="B114" s="131"/>
      <c r="C114" s="130"/>
      <c r="D114" s="127"/>
      <c r="E114" s="128"/>
      <c r="F114" s="90">
        <v>102</v>
      </c>
      <c r="G114" s="83" t="s">
        <v>398</v>
      </c>
      <c r="H114" s="84" t="s">
        <v>310</v>
      </c>
      <c r="I114" s="85" t="s">
        <v>595</v>
      </c>
      <c r="J114" s="86" t="s">
        <v>596</v>
      </c>
      <c r="K114" s="85" t="s">
        <v>236</v>
      </c>
      <c r="L114" s="87" t="s">
        <v>135</v>
      </c>
      <c r="M114" s="88" t="s">
        <v>121</v>
      </c>
      <c r="N114" s="89"/>
    </row>
    <row r="115" spans="1:14" ht="154.94999999999999" customHeight="1" x14ac:dyDescent="0.45">
      <c r="B115" s="131"/>
      <c r="C115" s="129" t="s">
        <v>311</v>
      </c>
      <c r="D115" s="127"/>
      <c r="E115" s="126" t="s">
        <v>312</v>
      </c>
      <c r="F115" s="82">
        <v>103</v>
      </c>
      <c r="G115" s="83" t="s">
        <v>398</v>
      </c>
      <c r="H115" s="84" t="s">
        <v>313</v>
      </c>
      <c r="I115" s="85" t="s">
        <v>597</v>
      </c>
      <c r="J115" s="86" t="s">
        <v>598</v>
      </c>
      <c r="K115" s="85" t="s">
        <v>314</v>
      </c>
      <c r="L115" s="87" t="s">
        <v>135</v>
      </c>
      <c r="M115" s="88" t="s">
        <v>121</v>
      </c>
      <c r="N115" s="89"/>
    </row>
    <row r="116" spans="1:14" ht="144" x14ac:dyDescent="0.45">
      <c r="B116" s="131"/>
      <c r="C116" s="131"/>
      <c r="D116" s="127"/>
      <c r="E116" s="127"/>
      <c r="F116" s="90">
        <v>104</v>
      </c>
      <c r="G116" s="83" t="s">
        <v>398</v>
      </c>
      <c r="H116" s="84" t="s">
        <v>315</v>
      </c>
      <c r="I116" s="85" t="s">
        <v>599</v>
      </c>
      <c r="J116" s="86" t="s">
        <v>600</v>
      </c>
      <c r="K116" s="85" t="s">
        <v>314</v>
      </c>
      <c r="L116" s="87" t="s">
        <v>135</v>
      </c>
      <c r="M116" s="88" t="s">
        <v>121</v>
      </c>
      <c r="N116" s="89"/>
    </row>
    <row r="117" spans="1:14" ht="129.6" x14ac:dyDescent="0.45">
      <c r="B117" s="131"/>
      <c r="C117" s="131"/>
      <c r="D117" s="127"/>
      <c r="E117" s="127"/>
      <c r="F117" s="82">
        <v>105</v>
      </c>
      <c r="G117" s="83" t="s">
        <v>398</v>
      </c>
      <c r="H117" s="84" t="s">
        <v>316</v>
      </c>
      <c r="I117" s="85" t="s">
        <v>601</v>
      </c>
      <c r="J117" s="86" t="s">
        <v>602</v>
      </c>
      <c r="K117" s="85" t="s">
        <v>314</v>
      </c>
      <c r="L117" s="87" t="s">
        <v>135</v>
      </c>
      <c r="M117" s="88" t="s">
        <v>121</v>
      </c>
      <c r="N117" s="89"/>
    </row>
    <row r="118" spans="1:14" ht="154.94999999999999" customHeight="1" x14ac:dyDescent="0.45">
      <c r="B118" s="131"/>
      <c r="C118" s="131"/>
      <c r="D118" s="127"/>
      <c r="E118" s="127"/>
      <c r="F118" s="90">
        <v>106</v>
      </c>
      <c r="G118" s="83" t="s">
        <v>398</v>
      </c>
      <c r="H118" s="84" t="s">
        <v>317</v>
      </c>
      <c r="I118" s="85" t="s">
        <v>697</v>
      </c>
      <c r="J118" s="86" t="s">
        <v>603</v>
      </c>
      <c r="K118" s="85" t="s">
        <v>314</v>
      </c>
      <c r="L118" s="87" t="s">
        <v>135</v>
      </c>
      <c r="M118" s="88" t="s">
        <v>121</v>
      </c>
      <c r="N118" s="89"/>
    </row>
    <row r="119" spans="1:14" ht="154.94999999999999" customHeight="1" x14ac:dyDescent="0.45">
      <c r="A119" s="69"/>
      <c r="B119" s="131"/>
      <c r="C119" s="131"/>
      <c r="D119" s="127"/>
      <c r="E119" s="127"/>
      <c r="F119" s="82">
        <v>107</v>
      </c>
      <c r="G119" s="83" t="s">
        <v>398</v>
      </c>
      <c r="H119" s="84" t="s">
        <v>318</v>
      </c>
      <c r="I119" s="85" t="s">
        <v>604</v>
      </c>
      <c r="J119" s="86" t="s">
        <v>605</v>
      </c>
      <c r="K119" s="85" t="s">
        <v>243</v>
      </c>
      <c r="L119" s="87" t="s">
        <v>135</v>
      </c>
      <c r="M119" s="88" t="s">
        <v>121</v>
      </c>
      <c r="N119" s="89"/>
    </row>
    <row r="120" spans="1:14" ht="154.94999999999999" customHeight="1" x14ac:dyDescent="0.45">
      <c r="B120" s="131"/>
      <c r="C120" s="131"/>
      <c r="D120" s="127"/>
      <c r="E120" s="127"/>
      <c r="F120" s="90">
        <v>108</v>
      </c>
      <c r="G120" s="83" t="s">
        <v>398</v>
      </c>
      <c r="H120" s="84" t="s">
        <v>319</v>
      </c>
      <c r="I120" s="85" t="s">
        <v>606</v>
      </c>
      <c r="J120" s="86" t="s">
        <v>607</v>
      </c>
      <c r="K120" s="85" t="s">
        <v>320</v>
      </c>
      <c r="L120" s="87" t="s">
        <v>135</v>
      </c>
      <c r="M120" s="88" t="s">
        <v>121</v>
      </c>
      <c r="N120" s="89"/>
    </row>
    <row r="121" spans="1:14" ht="154.94999999999999" customHeight="1" x14ac:dyDescent="0.45">
      <c r="B121" s="131"/>
      <c r="C121" s="131"/>
      <c r="D121" s="127"/>
      <c r="E121" s="127"/>
      <c r="F121" s="82">
        <v>109</v>
      </c>
      <c r="G121" s="83" t="s">
        <v>398</v>
      </c>
      <c r="H121" s="84" t="s">
        <v>321</v>
      </c>
      <c r="I121" s="85" t="s">
        <v>608</v>
      </c>
      <c r="J121" s="86" t="s">
        <v>609</v>
      </c>
      <c r="K121" s="85" t="s">
        <v>243</v>
      </c>
      <c r="L121" s="87" t="s">
        <v>135</v>
      </c>
      <c r="M121" s="88" t="s">
        <v>121</v>
      </c>
      <c r="N121" s="89"/>
    </row>
    <row r="122" spans="1:14" ht="154.94999999999999" customHeight="1" x14ac:dyDescent="0.45">
      <c r="B122" s="131"/>
      <c r="C122" s="131"/>
      <c r="D122" s="127"/>
      <c r="E122" s="127"/>
      <c r="F122" s="90">
        <v>110</v>
      </c>
      <c r="G122" s="83" t="s">
        <v>398</v>
      </c>
      <c r="H122" s="84" t="s">
        <v>322</v>
      </c>
      <c r="I122" s="85" t="s">
        <v>610</v>
      </c>
      <c r="J122" s="86" t="s">
        <v>611</v>
      </c>
      <c r="K122" s="85" t="s">
        <v>243</v>
      </c>
      <c r="L122" s="87" t="s">
        <v>135</v>
      </c>
      <c r="M122" s="88" t="s">
        <v>121</v>
      </c>
      <c r="N122" s="89"/>
    </row>
    <row r="123" spans="1:14" ht="154.94999999999999" customHeight="1" x14ac:dyDescent="0.45">
      <c r="B123" s="131"/>
      <c r="C123" s="131"/>
      <c r="D123" s="127"/>
      <c r="E123" s="127"/>
      <c r="F123" s="82">
        <v>111</v>
      </c>
      <c r="G123" s="83" t="s">
        <v>398</v>
      </c>
      <c r="H123" s="84" t="s">
        <v>323</v>
      </c>
      <c r="I123" s="85" t="s">
        <v>612</v>
      </c>
      <c r="J123" s="86" t="s">
        <v>613</v>
      </c>
      <c r="K123" s="85" t="s">
        <v>314</v>
      </c>
      <c r="L123" s="87" t="s">
        <v>135</v>
      </c>
      <c r="M123" s="88" t="s">
        <v>121</v>
      </c>
      <c r="N123" s="89"/>
    </row>
    <row r="124" spans="1:14" ht="154.94999999999999" customHeight="1" x14ac:dyDescent="0.45">
      <c r="B124" s="131"/>
      <c r="C124" s="130"/>
      <c r="D124" s="128"/>
      <c r="E124" s="128"/>
      <c r="F124" s="90">
        <v>112</v>
      </c>
      <c r="G124" s="83" t="s">
        <v>398</v>
      </c>
      <c r="H124" s="84" t="s">
        <v>324</v>
      </c>
      <c r="I124" s="85" t="s">
        <v>614</v>
      </c>
      <c r="J124" s="86" t="s">
        <v>615</v>
      </c>
      <c r="K124" s="85" t="s">
        <v>259</v>
      </c>
      <c r="L124" s="87" t="s">
        <v>135</v>
      </c>
      <c r="M124" s="88" t="s">
        <v>121</v>
      </c>
      <c r="N124" s="89"/>
    </row>
    <row r="125" spans="1:14" ht="156" customHeight="1" x14ac:dyDescent="0.45">
      <c r="B125" s="131"/>
      <c r="C125" s="129" t="s">
        <v>325</v>
      </c>
      <c r="D125" s="126" t="s">
        <v>328</v>
      </c>
      <c r="E125" s="126" t="s">
        <v>326</v>
      </c>
      <c r="F125" s="82">
        <v>113</v>
      </c>
      <c r="G125" s="83" t="s">
        <v>398</v>
      </c>
      <c r="H125" s="84" t="s">
        <v>327</v>
      </c>
      <c r="I125" s="85" t="s">
        <v>616</v>
      </c>
      <c r="J125" s="86" t="s">
        <v>617</v>
      </c>
      <c r="K125" s="85" t="s">
        <v>212</v>
      </c>
      <c r="L125" s="87" t="s">
        <v>135</v>
      </c>
      <c r="M125" s="88" t="s">
        <v>121</v>
      </c>
      <c r="N125" s="89"/>
    </row>
    <row r="126" spans="1:14" ht="325.5" customHeight="1" x14ac:dyDescent="0.45">
      <c r="B126" s="131"/>
      <c r="C126" s="131"/>
      <c r="D126" s="127"/>
      <c r="E126" s="127"/>
      <c r="F126" s="90">
        <v>114</v>
      </c>
      <c r="G126" s="83" t="s">
        <v>398</v>
      </c>
      <c r="H126" s="84" t="s">
        <v>329</v>
      </c>
      <c r="I126" s="85" t="s">
        <v>618</v>
      </c>
      <c r="J126" s="86" t="s">
        <v>619</v>
      </c>
      <c r="K126" s="85" t="s">
        <v>212</v>
      </c>
      <c r="L126" s="87" t="s">
        <v>135</v>
      </c>
      <c r="M126" s="88" t="s">
        <v>121</v>
      </c>
      <c r="N126" s="89"/>
    </row>
    <row r="127" spans="1:14" ht="325.5" customHeight="1" x14ac:dyDescent="0.45">
      <c r="B127" s="131"/>
      <c r="C127" s="131"/>
      <c r="D127" s="127"/>
      <c r="E127" s="127"/>
      <c r="F127" s="82">
        <v>115</v>
      </c>
      <c r="G127" s="83" t="s">
        <v>398</v>
      </c>
      <c r="H127" s="84" t="s">
        <v>330</v>
      </c>
      <c r="I127" s="85" t="s">
        <v>620</v>
      </c>
      <c r="J127" s="86" t="s">
        <v>621</v>
      </c>
      <c r="K127" s="85" t="s">
        <v>212</v>
      </c>
      <c r="L127" s="87" t="s">
        <v>175</v>
      </c>
      <c r="M127" s="88" t="s">
        <v>121</v>
      </c>
      <c r="N127" s="89"/>
    </row>
    <row r="128" spans="1:14" ht="325.5" customHeight="1" x14ac:dyDescent="0.45">
      <c r="B128" s="131"/>
      <c r="C128" s="131"/>
      <c r="D128" s="127"/>
      <c r="E128" s="127"/>
      <c r="F128" s="90">
        <v>116</v>
      </c>
      <c r="G128" s="83" t="s">
        <v>398</v>
      </c>
      <c r="H128" s="84" t="s">
        <v>331</v>
      </c>
      <c r="I128" s="85" t="s">
        <v>332</v>
      </c>
      <c r="J128" s="86" t="s">
        <v>622</v>
      </c>
      <c r="K128" s="85" t="s">
        <v>212</v>
      </c>
      <c r="L128" s="87" t="s">
        <v>175</v>
      </c>
      <c r="M128" s="88" t="s">
        <v>121</v>
      </c>
      <c r="N128" s="89"/>
    </row>
    <row r="129" spans="1:14" ht="325.5" customHeight="1" x14ac:dyDescent="0.45">
      <c r="B129" s="131"/>
      <c r="C129" s="131"/>
      <c r="D129" s="127"/>
      <c r="E129" s="127"/>
      <c r="F129" s="82">
        <v>117</v>
      </c>
      <c r="G129" s="83" t="s">
        <v>398</v>
      </c>
      <c r="H129" s="84" t="s">
        <v>333</v>
      </c>
      <c r="I129" s="85" t="s">
        <v>623</v>
      </c>
      <c r="J129" s="86" t="s">
        <v>624</v>
      </c>
      <c r="K129" s="85" t="s">
        <v>212</v>
      </c>
      <c r="L129" s="87" t="s">
        <v>135</v>
      </c>
      <c r="M129" s="88" t="s">
        <v>121</v>
      </c>
      <c r="N129" s="89"/>
    </row>
    <row r="130" spans="1:14" ht="325.5" customHeight="1" x14ac:dyDescent="0.45">
      <c r="B130" s="131"/>
      <c r="C130" s="131"/>
      <c r="D130" s="127"/>
      <c r="E130" s="127"/>
      <c r="F130" s="90">
        <v>118</v>
      </c>
      <c r="G130" s="83" t="s">
        <v>398</v>
      </c>
      <c r="H130" s="84" t="s">
        <v>334</v>
      </c>
      <c r="I130" s="85" t="s">
        <v>625</v>
      </c>
      <c r="J130" s="86" t="s">
        <v>626</v>
      </c>
      <c r="K130" s="85" t="s">
        <v>212</v>
      </c>
      <c r="L130" s="87" t="s">
        <v>135</v>
      </c>
      <c r="M130" s="88" t="s">
        <v>121</v>
      </c>
      <c r="N130" s="89"/>
    </row>
    <row r="131" spans="1:14" ht="325.5" customHeight="1" x14ac:dyDescent="0.45">
      <c r="B131" s="131"/>
      <c r="C131" s="131"/>
      <c r="D131" s="127"/>
      <c r="E131" s="127"/>
      <c r="F131" s="82">
        <v>119</v>
      </c>
      <c r="G131" s="83" t="s">
        <v>398</v>
      </c>
      <c r="H131" s="84" t="s">
        <v>335</v>
      </c>
      <c r="I131" s="85" t="s">
        <v>627</v>
      </c>
      <c r="J131" s="86" t="s">
        <v>628</v>
      </c>
      <c r="K131" s="85" t="s">
        <v>212</v>
      </c>
      <c r="L131" s="87" t="s">
        <v>135</v>
      </c>
      <c r="M131" s="88" t="s">
        <v>121</v>
      </c>
      <c r="N131" s="89"/>
    </row>
    <row r="132" spans="1:14" ht="325.5" customHeight="1" x14ac:dyDescent="0.45">
      <c r="B132" s="131"/>
      <c r="C132" s="131"/>
      <c r="D132" s="127"/>
      <c r="E132" s="127"/>
      <c r="F132" s="90">
        <v>120</v>
      </c>
      <c r="G132" s="83" t="s">
        <v>398</v>
      </c>
      <c r="H132" s="84" t="s">
        <v>336</v>
      </c>
      <c r="I132" s="85" t="s">
        <v>629</v>
      </c>
      <c r="J132" s="86" t="s">
        <v>630</v>
      </c>
      <c r="K132" s="85" t="s">
        <v>243</v>
      </c>
      <c r="L132" s="87" t="s">
        <v>135</v>
      </c>
      <c r="M132" s="88" t="s">
        <v>121</v>
      </c>
      <c r="N132" s="89"/>
    </row>
    <row r="133" spans="1:14" ht="325.5" customHeight="1" x14ac:dyDescent="0.45">
      <c r="B133" s="131"/>
      <c r="C133" s="131"/>
      <c r="D133" s="127"/>
      <c r="E133" s="127"/>
      <c r="F133" s="82">
        <v>121</v>
      </c>
      <c r="G133" s="83" t="s">
        <v>398</v>
      </c>
      <c r="H133" s="84" t="s">
        <v>337</v>
      </c>
      <c r="I133" s="85" t="s">
        <v>631</v>
      </c>
      <c r="J133" s="86" t="s">
        <v>632</v>
      </c>
      <c r="K133" s="85" t="s">
        <v>243</v>
      </c>
      <c r="L133" s="87" t="s">
        <v>135</v>
      </c>
      <c r="M133" s="88" t="s">
        <v>121</v>
      </c>
      <c r="N133" s="89"/>
    </row>
    <row r="134" spans="1:14" ht="325.5" customHeight="1" x14ac:dyDescent="0.45">
      <c r="B134" s="131"/>
      <c r="C134" s="130"/>
      <c r="D134" s="128"/>
      <c r="E134" s="128"/>
      <c r="F134" s="90">
        <v>122</v>
      </c>
      <c r="G134" s="92" t="s">
        <v>399</v>
      </c>
      <c r="H134" s="93" t="s">
        <v>338</v>
      </c>
      <c r="I134" s="94" t="s">
        <v>633</v>
      </c>
      <c r="J134" s="95" t="s">
        <v>634</v>
      </c>
      <c r="K134" s="94" t="s">
        <v>243</v>
      </c>
      <c r="L134" s="96" t="s">
        <v>175</v>
      </c>
      <c r="M134" s="92" t="s">
        <v>121</v>
      </c>
      <c r="N134" s="97"/>
    </row>
    <row r="135" spans="1:14" ht="144" x14ac:dyDescent="0.45">
      <c r="B135" s="131"/>
      <c r="C135" s="129" t="s">
        <v>339</v>
      </c>
      <c r="D135" s="126" t="s">
        <v>340</v>
      </c>
      <c r="E135" s="106" t="s">
        <v>341</v>
      </c>
      <c r="F135" s="82">
        <v>123</v>
      </c>
      <c r="G135" s="83" t="s">
        <v>398</v>
      </c>
      <c r="H135" s="84" t="s">
        <v>342</v>
      </c>
      <c r="I135" s="85" t="s">
        <v>685</v>
      </c>
      <c r="J135" s="86" t="s">
        <v>635</v>
      </c>
      <c r="K135" s="85" t="s">
        <v>229</v>
      </c>
      <c r="L135" s="87" t="s">
        <v>135</v>
      </c>
      <c r="M135" s="88" t="s">
        <v>121</v>
      </c>
      <c r="N135" s="89"/>
    </row>
    <row r="136" spans="1:14" ht="172.8" x14ac:dyDescent="0.45">
      <c r="B136" s="131"/>
      <c r="C136" s="131"/>
      <c r="D136" s="127"/>
      <c r="E136" s="126" t="s">
        <v>343</v>
      </c>
      <c r="F136" s="90">
        <v>124</v>
      </c>
      <c r="G136" s="83" t="s">
        <v>398</v>
      </c>
      <c r="H136" s="84" t="s">
        <v>344</v>
      </c>
      <c r="I136" s="85" t="s">
        <v>686</v>
      </c>
      <c r="J136" s="86" t="s">
        <v>636</v>
      </c>
      <c r="K136" s="85" t="s">
        <v>229</v>
      </c>
      <c r="L136" s="87" t="s">
        <v>135</v>
      </c>
      <c r="M136" s="88" t="s">
        <v>121</v>
      </c>
      <c r="N136" s="89"/>
    </row>
    <row r="137" spans="1:14" ht="201.6" x14ac:dyDescent="0.45">
      <c r="B137" s="131"/>
      <c r="C137" s="131"/>
      <c r="D137" s="127"/>
      <c r="E137" s="127"/>
      <c r="F137" s="82">
        <v>125</v>
      </c>
      <c r="G137" s="83" t="s">
        <v>398</v>
      </c>
      <c r="H137" s="84" t="s">
        <v>345</v>
      </c>
      <c r="I137" s="85" t="s">
        <v>637</v>
      </c>
      <c r="J137" s="86" t="s">
        <v>638</v>
      </c>
      <c r="K137" s="85" t="s">
        <v>243</v>
      </c>
      <c r="L137" s="87" t="s">
        <v>135</v>
      </c>
      <c r="M137" s="88" t="s">
        <v>121</v>
      </c>
      <c r="N137" s="89"/>
    </row>
    <row r="138" spans="1:14" ht="158.4" x14ac:dyDescent="0.45">
      <c r="B138" s="131"/>
      <c r="C138" s="131"/>
      <c r="D138" s="127"/>
      <c r="E138" s="127"/>
      <c r="F138" s="90">
        <v>126</v>
      </c>
      <c r="G138" s="92" t="s">
        <v>399</v>
      </c>
      <c r="H138" s="93" t="s">
        <v>346</v>
      </c>
      <c r="I138" s="94" t="s">
        <v>639</v>
      </c>
      <c r="J138" s="95" t="s">
        <v>640</v>
      </c>
      <c r="K138" s="94" t="s">
        <v>243</v>
      </c>
      <c r="L138" s="96" t="s">
        <v>135</v>
      </c>
      <c r="M138" s="92" t="s">
        <v>121</v>
      </c>
      <c r="N138" s="97"/>
    </row>
    <row r="139" spans="1:14" ht="158.4" x14ac:dyDescent="0.45">
      <c r="B139" s="131"/>
      <c r="C139" s="131"/>
      <c r="D139" s="127"/>
      <c r="E139" s="127"/>
      <c r="F139" s="82">
        <v>127</v>
      </c>
      <c r="G139" s="92" t="s">
        <v>399</v>
      </c>
      <c r="H139" s="93" t="s">
        <v>347</v>
      </c>
      <c r="I139" s="94" t="s">
        <v>641</v>
      </c>
      <c r="J139" s="95" t="s">
        <v>640</v>
      </c>
      <c r="K139" s="94" t="s">
        <v>243</v>
      </c>
      <c r="L139" s="96" t="s">
        <v>135</v>
      </c>
      <c r="M139" s="92" t="s">
        <v>121</v>
      </c>
      <c r="N139" s="97"/>
    </row>
    <row r="140" spans="1:14" ht="158.4" x14ac:dyDescent="0.45">
      <c r="B140" s="131"/>
      <c r="C140" s="130"/>
      <c r="D140" s="128"/>
      <c r="E140" s="128"/>
      <c r="F140" s="90">
        <v>128</v>
      </c>
      <c r="G140" s="92" t="s">
        <v>399</v>
      </c>
      <c r="H140" s="93" t="s">
        <v>348</v>
      </c>
      <c r="I140" s="94" t="s">
        <v>642</v>
      </c>
      <c r="J140" s="95" t="s">
        <v>643</v>
      </c>
      <c r="K140" s="94" t="s">
        <v>243</v>
      </c>
      <c r="L140" s="96" t="s">
        <v>135</v>
      </c>
      <c r="M140" s="92" t="s">
        <v>121</v>
      </c>
      <c r="N140" s="97"/>
    </row>
    <row r="141" spans="1:14" ht="115.2" x14ac:dyDescent="0.45">
      <c r="B141" s="131"/>
      <c r="C141" s="129" t="s">
        <v>349</v>
      </c>
      <c r="D141" s="126" t="s">
        <v>340</v>
      </c>
      <c r="E141" s="126" t="s">
        <v>350</v>
      </c>
      <c r="F141" s="82">
        <v>129</v>
      </c>
      <c r="G141" s="92" t="s">
        <v>399</v>
      </c>
      <c r="H141" s="93" t="s">
        <v>351</v>
      </c>
      <c r="I141" s="94" t="s">
        <v>644</v>
      </c>
      <c r="J141" s="95" t="s">
        <v>645</v>
      </c>
      <c r="K141" s="94" t="s">
        <v>229</v>
      </c>
      <c r="L141" s="96" t="s">
        <v>135</v>
      </c>
      <c r="M141" s="92" t="s">
        <v>121</v>
      </c>
      <c r="N141" s="97"/>
    </row>
    <row r="142" spans="1:14" ht="86.4" x14ac:dyDescent="0.45">
      <c r="B142" s="131"/>
      <c r="C142" s="130"/>
      <c r="D142" s="128"/>
      <c r="E142" s="128"/>
      <c r="F142" s="90">
        <v>130</v>
      </c>
      <c r="G142" s="83" t="s">
        <v>398</v>
      </c>
      <c r="H142" s="84" t="s">
        <v>352</v>
      </c>
      <c r="I142" s="85" t="s">
        <v>646</v>
      </c>
      <c r="J142" s="86" t="s">
        <v>647</v>
      </c>
      <c r="K142" s="85" t="s">
        <v>229</v>
      </c>
      <c r="L142" s="87" t="s">
        <v>135</v>
      </c>
      <c r="M142" s="88" t="s">
        <v>121</v>
      </c>
      <c r="N142" s="89"/>
    </row>
    <row r="143" spans="1:14" ht="172.8" x14ac:dyDescent="0.45">
      <c r="A143" s="69"/>
      <c r="B143" s="131"/>
      <c r="C143" s="129" t="s">
        <v>353</v>
      </c>
      <c r="D143" s="126" t="s">
        <v>340</v>
      </c>
      <c r="E143" s="126" t="s">
        <v>350</v>
      </c>
      <c r="F143" s="82">
        <v>131</v>
      </c>
      <c r="G143" s="83" t="s">
        <v>398</v>
      </c>
      <c r="H143" s="84" t="s">
        <v>354</v>
      </c>
      <c r="I143" s="85" t="s">
        <v>355</v>
      </c>
      <c r="J143" s="86" t="s">
        <v>648</v>
      </c>
      <c r="K143" s="85" t="s">
        <v>320</v>
      </c>
      <c r="L143" s="87" t="s">
        <v>135</v>
      </c>
      <c r="M143" s="88" t="s">
        <v>121</v>
      </c>
      <c r="N143" s="89"/>
    </row>
    <row r="144" spans="1:14" ht="129.6" x14ac:dyDescent="0.45">
      <c r="A144" s="69"/>
      <c r="B144" s="131"/>
      <c r="C144" s="131"/>
      <c r="D144" s="127"/>
      <c r="E144" s="127"/>
      <c r="F144" s="90">
        <v>132</v>
      </c>
      <c r="G144" s="83" t="s">
        <v>398</v>
      </c>
      <c r="H144" s="84" t="s">
        <v>649</v>
      </c>
      <c r="I144" s="85" t="s">
        <v>356</v>
      </c>
      <c r="J144" s="86" t="s">
        <v>650</v>
      </c>
      <c r="K144" s="85" t="s">
        <v>320</v>
      </c>
      <c r="L144" s="87" t="s">
        <v>135</v>
      </c>
      <c r="M144" s="88" t="s">
        <v>121</v>
      </c>
      <c r="N144" s="89"/>
    </row>
    <row r="145" spans="1:14" ht="187.2" x14ac:dyDescent="0.45">
      <c r="A145" s="69"/>
      <c r="B145" s="131"/>
      <c r="C145" s="131"/>
      <c r="D145" s="127"/>
      <c r="E145" s="127"/>
      <c r="F145" s="82">
        <v>133</v>
      </c>
      <c r="G145" s="83" t="s">
        <v>398</v>
      </c>
      <c r="H145" s="84" t="s">
        <v>357</v>
      </c>
      <c r="I145" s="85" t="s">
        <v>358</v>
      </c>
      <c r="J145" s="86" t="s">
        <v>651</v>
      </c>
      <c r="K145" s="85" t="s">
        <v>320</v>
      </c>
      <c r="L145" s="87" t="s">
        <v>135</v>
      </c>
      <c r="M145" s="88" t="s">
        <v>121</v>
      </c>
      <c r="N145" s="89"/>
    </row>
    <row r="146" spans="1:14" ht="129.6" x14ac:dyDescent="0.45">
      <c r="A146" s="69"/>
      <c r="B146" s="131"/>
      <c r="C146" s="131"/>
      <c r="D146" s="127"/>
      <c r="E146" s="127"/>
      <c r="F146" s="90">
        <v>134</v>
      </c>
      <c r="G146" s="83" t="s">
        <v>398</v>
      </c>
      <c r="H146" s="84" t="s">
        <v>359</v>
      </c>
      <c r="I146" s="85" t="s">
        <v>360</v>
      </c>
      <c r="J146" s="86" t="s">
        <v>652</v>
      </c>
      <c r="K146" s="85" t="s">
        <v>320</v>
      </c>
      <c r="L146" s="87" t="s">
        <v>175</v>
      </c>
      <c r="M146" s="88" t="s">
        <v>121</v>
      </c>
      <c r="N146" s="89"/>
    </row>
    <row r="147" spans="1:14" ht="201.6" x14ac:dyDescent="0.45">
      <c r="A147" s="69"/>
      <c r="B147" s="130"/>
      <c r="C147" s="130"/>
      <c r="D147" s="128"/>
      <c r="E147" s="128"/>
      <c r="F147" s="82">
        <v>135</v>
      </c>
      <c r="G147" s="83" t="s">
        <v>398</v>
      </c>
      <c r="H147" s="84" t="s">
        <v>361</v>
      </c>
      <c r="I147" s="85" t="s">
        <v>362</v>
      </c>
      <c r="J147" s="86" t="s">
        <v>653</v>
      </c>
      <c r="K147" s="85" t="s">
        <v>320</v>
      </c>
      <c r="L147" s="87" t="s">
        <v>135</v>
      </c>
      <c r="M147" s="88" t="s">
        <v>121</v>
      </c>
      <c r="N147" s="89"/>
    </row>
    <row r="148" spans="1:14" ht="273.60000000000002" x14ac:dyDescent="0.45">
      <c r="B148" s="129" t="s">
        <v>363</v>
      </c>
      <c r="C148" s="129" t="s">
        <v>364</v>
      </c>
      <c r="D148" s="126" t="s">
        <v>365</v>
      </c>
      <c r="E148" s="126" t="s">
        <v>366</v>
      </c>
      <c r="F148" s="90">
        <v>136</v>
      </c>
      <c r="G148" s="83" t="s">
        <v>398</v>
      </c>
      <c r="H148" s="84" t="s">
        <v>367</v>
      </c>
      <c r="I148" s="85" t="s">
        <v>654</v>
      </c>
      <c r="J148" s="86" t="s">
        <v>655</v>
      </c>
      <c r="K148" s="85" t="s">
        <v>229</v>
      </c>
      <c r="L148" s="87" t="s">
        <v>135</v>
      </c>
      <c r="M148" s="88" t="s">
        <v>121</v>
      </c>
      <c r="N148" s="89"/>
    </row>
    <row r="149" spans="1:14" ht="144" x14ac:dyDescent="0.45">
      <c r="B149" s="131"/>
      <c r="C149" s="131"/>
      <c r="D149" s="127"/>
      <c r="E149" s="127"/>
      <c r="F149" s="82">
        <v>137</v>
      </c>
      <c r="G149" s="83" t="s">
        <v>398</v>
      </c>
      <c r="H149" s="84" t="s">
        <v>368</v>
      </c>
      <c r="I149" s="85" t="s">
        <v>656</v>
      </c>
      <c r="J149" s="86" t="s">
        <v>657</v>
      </c>
      <c r="K149" s="85" t="s">
        <v>229</v>
      </c>
      <c r="L149" s="87" t="s">
        <v>135</v>
      </c>
      <c r="M149" s="88" t="s">
        <v>121</v>
      </c>
      <c r="N149" s="89"/>
    </row>
    <row r="150" spans="1:14" ht="216" x14ac:dyDescent="0.45">
      <c r="B150" s="131"/>
      <c r="C150" s="131"/>
      <c r="D150" s="127"/>
      <c r="E150" s="127"/>
      <c r="F150" s="90">
        <v>138</v>
      </c>
      <c r="G150" s="83" t="s">
        <v>398</v>
      </c>
      <c r="H150" s="84" t="s">
        <v>369</v>
      </c>
      <c r="I150" s="85" t="s">
        <v>687</v>
      </c>
      <c r="J150" s="86" t="s">
        <v>689</v>
      </c>
      <c r="K150" s="85" t="s">
        <v>229</v>
      </c>
      <c r="L150" s="87" t="s">
        <v>135</v>
      </c>
      <c r="M150" s="88" t="s">
        <v>121</v>
      </c>
      <c r="N150" s="89"/>
    </row>
    <row r="151" spans="1:14" ht="129.6" x14ac:dyDescent="0.45">
      <c r="B151" s="131"/>
      <c r="C151" s="131"/>
      <c r="D151" s="127"/>
      <c r="E151" s="127"/>
      <c r="F151" s="82">
        <v>139</v>
      </c>
      <c r="G151" s="83" t="s">
        <v>398</v>
      </c>
      <c r="H151" s="84" t="s">
        <v>370</v>
      </c>
      <c r="I151" s="85" t="s">
        <v>658</v>
      </c>
      <c r="J151" s="86" t="s">
        <v>659</v>
      </c>
      <c r="K151" s="85" t="s">
        <v>320</v>
      </c>
      <c r="L151" s="87" t="s">
        <v>135</v>
      </c>
      <c r="M151" s="88" t="s">
        <v>121</v>
      </c>
      <c r="N151" s="89"/>
    </row>
    <row r="152" spans="1:14" ht="100.8" x14ac:dyDescent="0.45">
      <c r="B152" s="131"/>
      <c r="C152" s="131"/>
      <c r="D152" s="127"/>
      <c r="E152" s="127"/>
      <c r="F152" s="90">
        <v>140</v>
      </c>
      <c r="G152" s="83" t="s">
        <v>398</v>
      </c>
      <c r="H152" s="84" t="s">
        <v>371</v>
      </c>
      <c r="I152" s="85" t="s">
        <v>660</v>
      </c>
      <c r="J152" s="86" t="s">
        <v>661</v>
      </c>
      <c r="K152" s="85" t="s">
        <v>320</v>
      </c>
      <c r="L152" s="87" t="s">
        <v>135</v>
      </c>
      <c r="M152" s="88" t="s">
        <v>121</v>
      </c>
      <c r="N152" s="89"/>
    </row>
    <row r="153" spans="1:14" ht="108.45" customHeight="1" x14ac:dyDescent="0.45">
      <c r="B153" s="131"/>
      <c r="C153" s="130"/>
      <c r="D153" s="128"/>
      <c r="E153" s="128"/>
      <c r="F153" s="82">
        <v>141</v>
      </c>
      <c r="G153" s="83" t="s">
        <v>398</v>
      </c>
      <c r="H153" s="84" t="s">
        <v>372</v>
      </c>
      <c r="I153" s="85" t="s">
        <v>662</v>
      </c>
      <c r="J153" s="86" t="s">
        <v>663</v>
      </c>
      <c r="K153" s="85" t="s">
        <v>320</v>
      </c>
      <c r="L153" s="87" t="s">
        <v>135</v>
      </c>
      <c r="M153" s="88" t="s">
        <v>121</v>
      </c>
      <c r="N153" s="89"/>
    </row>
    <row r="154" spans="1:14" ht="115.2" x14ac:dyDescent="0.45">
      <c r="B154" s="131"/>
      <c r="C154" s="129" t="s">
        <v>373</v>
      </c>
      <c r="D154" s="126" t="s">
        <v>374</v>
      </c>
      <c r="E154" s="107" t="s">
        <v>375</v>
      </c>
      <c r="F154" s="90">
        <v>142</v>
      </c>
      <c r="G154" s="83" t="s">
        <v>398</v>
      </c>
      <c r="H154" s="84" t="s">
        <v>376</v>
      </c>
      <c r="I154" s="85" t="s">
        <v>664</v>
      </c>
      <c r="J154" s="86" t="s">
        <v>665</v>
      </c>
      <c r="K154" s="85" t="s">
        <v>314</v>
      </c>
      <c r="L154" s="87" t="s">
        <v>135</v>
      </c>
      <c r="M154" s="88" t="s">
        <v>121</v>
      </c>
      <c r="N154" s="89"/>
    </row>
    <row r="155" spans="1:14" ht="273.60000000000002" x14ac:dyDescent="0.45">
      <c r="B155" s="131"/>
      <c r="C155" s="131"/>
      <c r="D155" s="127"/>
      <c r="E155" s="126" t="s">
        <v>377</v>
      </c>
      <c r="F155" s="82">
        <v>143</v>
      </c>
      <c r="G155" s="83" t="s">
        <v>398</v>
      </c>
      <c r="H155" s="84" t="s">
        <v>378</v>
      </c>
      <c r="I155" s="85" t="s">
        <v>666</v>
      </c>
      <c r="J155" s="86" t="s">
        <v>667</v>
      </c>
      <c r="K155" s="85" t="s">
        <v>155</v>
      </c>
      <c r="L155" s="87" t="s">
        <v>135</v>
      </c>
      <c r="M155" s="88" t="s">
        <v>121</v>
      </c>
      <c r="N155" s="89"/>
    </row>
    <row r="156" spans="1:14" ht="158.4" x14ac:dyDescent="0.45">
      <c r="A156" s="69"/>
      <c r="B156" s="131"/>
      <c r="C156" s="131"/>
      <c r="D156" s="127"/>
      <c r="E156" s="128"/>
      <c r="F156" s="90">
        <v>144</v>
      </c>
      <c r="G156" s="92" t="s">
        <v>399</v>
      </c>
      <c r="H156" s="93" t="s">
        <v>379</v>
      </c>
      <c r="I156" s="94" t="s">
        <v>668</v>
      </c>
      <c r="J156" s="95" t="s">
        <v>669</v>
      </c>
      <c r="K156" s="94" t="s">
        <v>243</v>
      </c>
      <c r="L156" s="96" t="s">
        <v>135</v>
      </c>
      <c r="M156" s="92" t="s">
        <v>121</v>
      </c>
      <c r="N156" s="97"/>
    </row>
    <row r="157" spans="1:14" ht="144" x14ac:dyDescent="0.45">
      <c r="B157" s="131"/>
      <c r="C157" s="131"/>
      <c r="D157" s="127"/>
      <c r="E157" s="126" t="s">
        <v>380</v>
      </c>
      <c r="F157" s="82">
        <v>145</v>
      </c>
      <c r="G157" s="83" t="s">
        <v>398</v>
      </c>
      <c r="H157" s="84" t="s">
        <v>381</v>
      </c>
      <c r="I157" s="85" t="s">
        <v>670</v>
      </c>
      <c r="J157" s="86" t="s">
        <v>671</v>
      </c>
      <c r="K157" s="85" t="s">
        <v>314</v>
      </c>
      <c r="L157" s="87" t="s">
        <v>135</v>
      </c>
      <c r="M157" s="88" t="s">
        <v>121</v>
      </c>
      <c r="N157" s="89"/>
    </row>
    <row r="158" spans="1:14" ht="139.5" customHeight="1" x14ac:dyDescent="0.45">
      <c r="B158" s="131"/>
      <c r="C158" s="131"/>
      <c r="D158" s="127"/>
      <c r="E158" s="127"/>
      <c r="F158" s="90">
        <v>146</v>
      </c>
      <c r="G158" s="83" t="s">
        <v>398</v>
      </c>
      <c r="H158" s="84" t="s">
        <v>382</v>
      </c>
      <c r="I158" s="85" t="s">
        <v>672</v>
      </c>
      <c r="J158" s="86" t="s">
        <v>673</v>
      </c>
      <c r="K158" s="85" t="s">
        <v>314</v>
      </c>
      <c r="L158" s="87" t="s">
        <v>135</v>
      </c>
      <c r="M158" s="88" t="s">
        <v>121</v>
      </c>
      <c r="N158" s="89"/>
    </row>
    <row r="159" spans="1:14" ht="139.5" customHeight="1" x14ac:dyDescent="0.45">
      <c r="B159" s="130"/>
      <c r="C159" s="130"/>
      <c r="D159" s="128"/>
      <c r="E159" s="128"/>
      <c r="F159" s="82">
        <v>147</v>
      </c>
      <c r="G159" s="92" t="s">
        <v>399</v>
      </c>
      <c r="H159" s="93" t="s">
        <v>383</v>
      </c>
      <c r="I159" s="94" t="s">
        <v>674</v>
      </c>
      <c r="J159" s="95" t="s">
        <v>675</v>
      </c>
      <c r="K159" s="94" t="s">
        <v>243</v>
      </c>
      <c r="L159" s="96" t="s">
        <v>135</v>
      </c>
      <c r="M159" s="92" t="s">
        <v>121</v>
      </c>
      <c r="N159" s="97"/>
    </row>
    <row r="160" spans="1:14" ht="201.6" x14ac:dyDescent="0.45">
      <c r="A160" s="69"/>
      <c r="B160" s="129" t="s">
        <v>384</v>
      </c>
      <c r="C160" s="129" t="s">
        <v>385</v>
      </c>
      <c r="D160" s="126" t="s">
        <v>386</v>
      </c>
      <c r="E160" s="126" t="s">
        <v>387</v>
      </c>
      <c r="F160" s="90">
        <v>148</v>
      </c>
      <c r="G160" s="83" t="s">
        <v>398</v>
      </c>
      <c r="H160" s="84" t="s">
        <v>388</v>
      </c>
      <c r="I160" s="85" t="s">
        <v>688</v>
      </c>
      <c r="J160" s="86" t="s">
        <v>676</v>
      </c>
      <c r="K160" s="85" t="s">
        <v>243</v>
      </c>
      <c r="L160" s="87" t="s">
        <v>135</v>
      </c>
      <c r="M160" s="88" t="s">
        <v>121</v>
      </c>
      <c r="N160" s="89"/>
    </row>
    <row r="161" spans="1:14" ht="216" x14ac:dyDescent="0.45">
      <c r="A161" s="69"/>
      <c r="B161" s="131"/>
      <c r="C161" s="131"/>
      <c r="D161" s="127"/>
      <c r="E161" s="127"/>
      <c r="F161" s="82">
        <v>149</v>
      </c>
      <c r="G161" s="83" t="s">
        <v>398</v>
      </c>
      <c r="H161" s="84" t="s">
        <v>389</v>
      </c>
      <c r="I161" s="85" t="s">
        <v>677</v>
      </c>
      <c r="J161" s="86" t="s">
        <v>678</v>
      </c>
      <c r="K161" s="85" t="s">
        <v>243</v>
      </c>
      <c r="L161" s="87" t="s">
        <v>135</v>
      </c>
      <c r="M161" s="88" t="s">
        <v>121</v>
      </c>
      <c r="N161" s="89"/>
    </row>
    <row r="162" spans="1:14" ht="225" customHeight="1" x14ac:dyDescent="0.45">
      <c r="A162" s="69"/>
      <c r="B162" s="131"/>
      <c r="C162" s="131"/>
      <c r="D162" s="127"/>
      <c r="E162" s="127"/>
      <c r="F162" s="90">
        <v>150</v>
      </c>
      <c r="G162" s="83" t="s">
        <v>398</v>
      </c>
      <c r="H162" s="84" t="s">
        <v>390</v>
      </c>
      <c r="I162" s="85" t="s">
        <v>679</v>
      </c>
      <c r="J162" s="86" t="s">
        <v>680</v>
      </c>
      <c r="K162" s="85" t="s">
        <v>243</v>
      </c>
      <c r="L162" s="87" t="s">
        <v>135</v>
      </c>
      <c r="M162" s="88" t="s">
        <v>121</v>
      </c>
      <c r="N162" s="89"/>
    </row>
    <row r="163" spans="1:14" ht="158.4" x14ac:dyDescent="0.45">
      <c r="A163" s="69"/>
      <c r="B163" s="131"/>
      <c r="C163" s="131"/>
      <c r="D163" s="127"/>
      <c r="E163" s="127"/>
      <c r="F163" s="82">
        <v>151</v>
      </c>
      <c r="G163" s="83" t="s">
        <v>398</v>
      </c>
      <c r="H163" s="84" t="s">
        <v>391</v>
      </c>
      <c r="I163" s="85" t="s">
        <v>392</v>
      </c>
      <c r="J163" s="86" t="s">
        <v>681</v>
      </c>
      <c r="K163" s="85" t="s">
        <v>155</v>
      </c>
      <c r="L163" s="87" t="s">
        <v>135</v>
      </c>
      <c r="M163" s="88" t="s">
        <v>121</v>
      </c>
      <c r="N163" s="89"/>
    </row>
    <row r="164" spans="1:14" ht="115.2" x14ac:dyDescent="0.45">
      <c r="A164" s="69"/>
      <c r="B164" s="131"/>
      <c r="C164" s="131"/>
      <c r="D164" s="127"/>
      <c r="E164" s="128"/>
      <c r="F164" s="90">
        <v>152</v>
      </c>
      <c r="G164" s="83" t="s">
        <v>398</v>
      </c>
      <c r="H164" s="84" t="s">
        <v>393</v>
      </c>
      <c r="I164" s="85" t="s">
        <v>682</v>
      </c>
      <c r="J164" s="86" t="s">
        <v>683</v>
      </c>
      <c r="K164" s="85" t="s">
        <v>243</v>
      </c>
      <c r="L164" s="87" t="s">
        <v>135</v>
      </c>
      <c r="M164" s="88" t="s">
        <v>121</v>
      </c>
      <c r="N164" s="89"/>
    </row>
    <row r="165" spans="1:14" ht="129.6" x14ac:dyDescent="0.45">
      <c r="A165" s="69"/>
      <c r="B165" s="130"/>
      <c r="C165" s="130"/>
      <c r="D165" s="128"/>
      <c r="E165" s="107" t="s">
        <v>394</v>
      </c>
      <c r="F165" s="82">
        <v>153</v>
      </c>
      <c r="G165" s="83" t="s">
        <v>398</v>
      </c>
      <c r="H165" s="84" t="s">
        <v>698</v>
      </c>
      <c r="I165" s="85" t="s">
        <v>395</v>
      </c>
      <c r="J165" s="86" t="s">
        <v>684</v>
      </c>
      <c r="K165" s="85" t="s">
        <v>155</v>
      </c>
      <c r="L165" s="87" t="s">
        <v>135</v>
      </c>
      <c r="M165" s="88" t="s">
        <v>121</v>
      </c>
      <c r="N165" s="89"/>
    </row>
    <row r="166" spans="1:14" ht="25.5" hidden="1" customHeight="1" x14ac:dyDescent="0.45">
      <c r="A166" s="69"/>
      <c r="B166" s="108"/>
      <c r="C166" s="109"/>
      <c r="D166" s="109"/>
      <c r="E166" s="110">
        <v>21</v>
      </c>
      <c r="F166" s="111"/>
      <c r="G166" s="111"/>
      <c r="H166" s="112"/>
      <c r="I166" s="112">
        <v>153</v>
      </c>
      <c r="J166" s="112"/>
      <c r="K166" s="112"/>
      <c r="L166" s="113" t="s">
        <v>99</v>
      </c>
      <c r="M166" s="114">
        <f>SUM(M13:M165)-M169</f>
        <v>0</v>
      </c>
    </row>
    <row r="167" spans="1:14" ht="25.5" hidden="1" customHeight="1" x14ac:dyDescent="0.45">
      <c r="A167" s="69"/>
      <c r="B167" s="108"/>
      <c r="C167" s="115"/>
      <c r="D167" s="115"/>
      <c r="E167" s="115"/>
      <c r="F167" s="116"/>
      <c r="G167" s="116"/>
      <c r="H167" s="117"/>
      <c r="I167" s="117"/>
      <c r="J167" s="117"/>
      <c r="K167" s="117"/>
      <c r="L167" s="113" t="s">
        <v>400</v>
      </c>
      <c r="M167" s="114">
        <f>COUNTIFS(G13:G165,"Required", M13:M165,"N/A")*2</f>
        <v>0</v>
      </c>
    </row>
    <row r="168" spans="1:14" ht="25.5" hidden="1" customHeight="1" x14ac:dyDescent="0.45">
      <c r="A168" s="69"/>
      <c r="B168" s="108"/>
      <c r="C168" s="115"/>
      <c r="D168" s="115"/>
      <c r="E168" s="115"/>
      <c r="F168" s="116"/>
      <c r="G168" s="116"/>
      <c r="H168" s="117"/>
      <c r="I168" s="117"/>
      <c r="J168" s="117"/>
      <c r="K168" s="117"/>
      <c r="L168" s="113" t="s">
        <v>401</v>
      </c>
      <c r="M168" s="114">
        <f>COUNTIFS(G13:G165,"Optional", M13:M165,"N/A")*2</f>
        <v>0</v>
      </c>
    </row>
    <row r="169" spans="1:14" ht="25.5" hidden="1" customHeight="1" x14ac:dyDescent="0.45">
      <c r="A169" s="69"/>
      <c r="B169" s="108"/>
      <c r="C169" s="115"/>
      <c r="D169" s="115"/>
      <c r="E169" s="115"/>
      <c r="F169" s="116"/>
      <c r="G169" s="116"/>
      <c r="H169" s="117"/>
      <c r="I169" s="117"/>
      <c r="J169" s="117"/>
      <c r="K169" s="117"/>
      <c r="L169" s="113" t="s">
        <v>98</v>
      </c>
      <c r="M169" s="114">
        <f>SUMIF(G13:G165,"Optional",M13:M165)</f>
        <v>0</v>
      </c>
    </row>
    <row r="170" spans="1:14" ht="41.4" customHeight="1" thickBot="1" x14ac:dyDescent="0.5">
      <c r="B170" s="108"/>
      <c r="C170" s="115"/>
      <c r="D170" s="115"/>
      <c r="E170" s="115"/>
      <c r="F170" s="116"/>
      <c r="G170" s="116"/>
      <c r="H170" s="117"/>
      <c r="I170" s="117"/>
      <c r="J170" s="117"/>
      <c r="K170" s="117"/>
      <c r="L170" s="117"/>
      <c r="M170" s="118"/>
    </row>
    <row r="171" spans="1:14" ht="64.95" customHeight="1" thickBot="1" x14ac:dyDescent="0.5">
      <c r="B171" s="108"/>
      <c r="C171" s="115"/>
      <c r="D171" s="115"/>
      <c r="E171" s="115"/>
      <c r="F171" s="116"/>
      <c r="G171" s="116"/>
      <c r="H171" s="117"/>
      <c r="I171" s="117"/>
      <c r="J171" s="117"/>
      <c r="K171" s="117"/>
      <c r="L171" s="119" t="s">
        <v>402</v>
      </c>
      <c r="M171" s="120" t="str">
        <f>M166+M167&amp;" / "&amp;129*2&amp;" points"</f>
        <v>0 / 258 points</v>
      </c>
    </row>
    <row r="172" spans="1:14" ht="80.55" customHeight="1" thickBot="1" x14ac:dyDescent="0.5">
      <c r="B172" s="121"/>
      <c r="L172" s="123" t="s">
        <v>403</v>
      </c>
      <c r="M172" s="120" t="str">
        <f>M166+M167+M168+M169&amp;" / "&amp;I166*2&amp;"points"</f>
        <v>0 / 306points</v>
      </c>
    </row>
    <row r="173" spans="1:14" x14ac:dyDescent="0.45">
      <c r="B173" s="121"/>
    </row>
    <row r="174" spans="1:14" x14ac:dyDescent="0.45">
      <c r="B174" s="121"/>
    </row>
    <row r="175" spans="1:14" x14ac:dyDescent="0.45">
      <c r="B175" s="121"/>
    </row>
    <row r="176" spans="1:14" x14ac:dyDescent="0.45">
      <c r="B176" s="121"/>
    </row>
    <row r="177" spans="2:2" x14ac:dyDescent="0.45">
      <c r="B177" s="121"/>
    </row>
    <row r="178" spans="2:2" x14ac:dyDescent="0.45">
      <c r="B178" s="121"/>
    </row>
    <row r="179" spans="2:2" x14ac:dyDescent="0.45">
      <c r="B179" s="121"/>
    </row>
    <row r="180" spans="2:2" x14ac:dyDescent="0.45">
      <c r="B180" s="121"/>
    </row>
    <row r="181" spans="2:2" x14ac:dyDescent="0.45">
      <c r="B181" s="121"/>
    </row>
    <row r="182" spans="2:2" x14ac:dyDescent="0.45">
      <c r="B182" s="121"/>
    </row>
    <row r="183" spans="2:2" x14ac:dyDescent="0.45">
      <c r="B183" s="121"/>
    </row>
    <row r="184" spans="2:2" x14ac:dyDescent="0.45">
      <c r="B184" s="121"/>
    </row>
    <row r="185" spans="2:2" x14ac:dyDescent="0.45">
      <c r="B185" s="121"/>
    </row>
    <row r="186" spans="2:2" x14ac:dyDescent="0.45">
      <c r="B186" s="121"/>
    </row>
    <row r="187" spans="2:2" x14ac:dyDescent="0.45">
      <c r="B187" s="121"/>
    </row>
    <row r="188" spans="2:2" x14ac:dyDescent="0.45">
      <c r="B188" s="121"/>
    </row>
    <row r="189" spans="2:2" x14ac:dyDescent="0.45">
      <c r="B189" s="121"/>
    </row>
    <row r="190" spans="2:2" x14ac:dyDescent="0.45">
      <c r="B190" s="121"/>
    </row>
    <row r="191" spans="2:2" x14ac:dyDescent="0.45">
      <c r="B191" s="121"/>
    </row>
    <row r="192" spans="2:2" x14ac:dyDescent="0.45">
      <c r="B192" s="121"/>
    </row>
    <row r="193" spans="2:2" x14ac:dyDescent="0.45">
      <c r="B193" s="121"/>
    </row>
    <row r="194" spans="2:2" x14ac:dyDescent="0.45">
      <c r="B194" s="121"/>
    </row>
    <row r="195" spans="2:2" x14ac:dyDescent="0.45">
      <c r="B195" s="121"/>
    </row>
    <row r="196" spans="2:2" x14ac:dyDescent="0.45">
      <c r="B196" s="121"/>
    </row>
    <row r="197" spans="2:2" x14ac:dyDescent="0.45">
      <c r="B197" s="121"/>
    </row>
    <row r="198" spans="2:2" x14ac:dyDescent="0.45">
      <c r="B198" s="121"/>
    </row>
    <row r="199" spans="2:2" x14ac:dyDescent="0.45">
      <c r="B199" s="121"/>
    </row>
    <row r="200" spans="2:2" x14ac:dyDescent="0.45">
      <c r="B200" s="121"/>
    </row>
    <row r="201" spans="2:2" x14ac:dyDescent="0.45">
      <c r="B201" s="121"/>
    </row>
    <row r="202" spans="2:2" x14ac:dyDescent="0.45">
      <c r="B202" s="121"/>
    </row>
    <row r="203" spans="2:2" x14ac:dyDescent="0.45">
      <c r="B203" s="121"/>
    </row>
    <row r="204" spans="2:2" x14ac:dyDescent="0.45">
      <c r="B204" s="121"/>
    </row>
    <row r="205" spans="2:2" x14ac:dyDescent="0.45">
      <c r="B205" s="121"/>
    </row>
    <row r="206" spans="2:2" x14ac:dyDescent="0.45">
      <c r="B206" s="121"/>
    </row>
    <row r="207" spans="2:2" x14ac:dyDescent="0.45">
      <c r="B207" s="121"/>
    </row>
    <row r="208" spans="2:2" x14ac:dyDescent="0.45">
      <c r="B208" s="121"/>
    </row>
    <row r="209" spans="2:2" x14ac:dyDescent="0.45">
      <c r="B209" s="121"/>
    </row>
    <row r="210" spans="2:2" x14ac:dyDescent="0.45">
      <c r="B210" s="121"/>
    </row>
    <row r="211" spans="2:2" x14ac:dyDescent="0.45">
      <c r="B211" s="121"/>
    </row>
    <row r="212" spans="2:2" x14ac:dyDescent="0.45">
      <c r="B212" s="121"/>
    </row>
    <row r="213" spans="2:2" x14ac:dyDescent="0.45">
      <c r="B213" s="121"/>
    </row>
    <row r="214" spans="2:2" x14ac:dyDescent="0.45">
      <c r="B214" s="121"/>
    </row>
    <row r="215" spans="2:2" x14ac:dyDescent="0.45">
      <c r="B215" s="121"/>
    </row>
    <row r="216" spans="2:2" x14ac:dyDescent="0.45">
      <c r="B216" s="121"/>
    </row>
    <row r="217" spans="2:2" x14ac:dyDescent="0.45">
      <c r="B217" s="121"/>
    </row>
    <row r="218" spans="2:2" x14ac:dyDescent="0.45">
      <c r="B218" s="121"/>
    </row>
    <row r="219" spans="2:2" x14ac:dyDescent="0.45">
      <c r="B219" s="121"/>
    </row>
    <row r="220" spans="2:2" x14ac:dyDescent="0.45">
      <c r="B220" s="121"/>
    </row>
    <row r="221" spans="2:2" x14ac:dyDescent="0.45">
      <c r="B221" s="121"/>
    </row>
    <row r="222" spans="2:2" x14ac:dyDescent="0.45">
      <c r="B222" s="121"/>
    </row>
    <row r="223" spans="2:2" x14ac:dyDescent="0.45">
      <c r="B223" s="121"/>
    </row>
  </sheetData>
  <sheetProtection algorithmName="SHA-512" hashValue="NlSceT3j4rH3fgPQtKDYawJksDzlUuz2EgDdGA8JJHiAjC8EmRSX0iS+4Ti/end2hB2LU00jZvVIM4BfGao1Hg==" saltValue="LklycqPXhjKhWG2VGbx5FQ==" spinCount="100000" sheet="1" objects="1" scenarios="1"/>
  <protectedRanges>
    <protectedRange sqref="D3:H5" name="社名欄"/>
    <protectedRange sqref="M13:N165" name="回答欄"/>
  </protectedRanges>
  <mergeCells count="114">
    <mergeCell ref="E82:E83"/>
    <mergeCell ref="H61:H62"/>
    <mergeCell ref="H23:H24"/>
    <mergeCell ref="H25:H26"/>
    <mergeCell ref="H16:H17"/>
    <mergeCell ref="C40:C52"/>
    <mergeCell ref="C53:C60"/>
    <mergeCell ref="E33:E34"/>
    <mergeCell ref="D30:D32"/>
    <mergeCell ref="E30:E32"/>
    <mergeCell ref="C25:C29"/>
    <mergeCell ref="D25:D29"/>
    <mergeCell ref="E25:E29"/>
    <mergeCell ref="E21:E24"/>
    <mergeCell ref="D16:D20"/>
    <mergeCell ref="E16:E20"/>
    <mergeCell ref="D21:D24"/>
    <mergeCell ref="B2:H2"/>
    <mergeCell ref="B3:C3"/>
    <mergeCell ref="D3:H3"/>
    <mergeCell ref="B4:C4"/>
    <mergeCell ref="D4:H4"/>
    <mergeCell ref="B6:C6"/>
    <mergeCell ref="D6:H6"/>
    <mergeCell ref="B7:C7"/>
    <mergeCell ref="D7:H7"/>
    <mergeCell ref="B5:C5"/>
    <mergeCell ref="D5:H5"/>
    <mergeCell ref="A11:A12"/>
    <mergeCell ref="B11:B12"/>
    <mergeCell ref="C11:C12"/>
    <mergeCell ref="D11:D12"/>
    <mergeCell ref="C21:C24"/>
    <mergeCell ref="E35:E39"/>
    <mergeCell ref="B53:B95"/>
    <mergeCell ref="D53:D60"/>
    <mergeCell ref="C71:C77"/>
    <mergeCell ref="D71:D77"/>
    <mergeCell ref="E71:E77"/>
    <mergeCell ref="C78:C81"/>
    <mergeCell ref="D78:D81"/>
    <mergeCell ref="D86:D90"/>
    <mergeCell ref="C86:C90"/>
    <mergeCell ref="E86:E87"/>
    <mergeCell ref="B13:B52"/>
    <mergeCell ref="C13:C15"/>
    <mergeCell ref="D13:D15"/>
    <mergeCell ref="E13:E15"/>
    <mergeCell ref="C30:C32"/>
    <mergeCell ref="D66:D70"/>
    <mergeCell ref="E66:E70"/>
    <mergeCell ref="E78:E81"/>
    <mergeCell ref="L11:L12"/>
    <mergeCell ref="J11:J12"/>
    <mergeCell ref="M11:N11"/>
    <mergeCell ref="B160:B165"/>
    <mergeCell ref="C160:C165"/>
    <mergeCell ref="D160:D165"/>
    <mergeCell ref="C154:C159"/>
    <mergeCell ref="D154:D159"/>
    <mergeCell ref="E157:E159"/>
    <mergeCell ref="C135:C140"/>
    <mergeCell ref="D135:D140"/>
    <mergeCell ref="E141:E142"/>
    <mergeCell ref="C143:C147"/>
    <mergeCell ref="B148:B159"/>
    <mergeCell ref="C148:C153"/>
    <mergeCell ref="D148:D153"/>
    <mergeCell ref="E148:E153"/>
    <mergeCell ref="E136:E140"/>
    <mergeCell ref="B96:B147"/>
    <mergeCell ref="E96:E99"/>
    <mergeCell ref="E109:E112"/>
    <mergeCell ref="E115:E124"/>
    <mergeCell ref="E100:E102"/>
    <mergeCell ref="E160:E164"/>
    <mergeCell ref="K11:K12"/>
    <mergeCell ref="E125:E134"/>
    <mergeCell ref="E84:E85"/>
    <mergeCell ref="E94:E95"/>
    <mergeCell ref="C96:C114"/>
    <mergeCell ref="C115:C124"/>
    <mergeCell ref="E53:E60"/>
    <mergeCell ref="D61:D65"/>
    <mergeCell ref="D40:D49"/>
    <mergeCell ref="E40:E49"/>
    <mergeCell ref="E61:E65"/>
    <mergeCell ref="E103:E105"/>
    <mergeCell ref="E11:E12"/>
    <mergeCell ref="F11:F12"/>
    <mergeCell ref="G11:G12"/>
    <mergeCell ref="H11:H12"/>
    <mergeCell ref="I11:I12"/>
    <mergeCell ref="C66:C70"/>
    <mergeCell ref="C16:C20"/>
    <mergeCell ref="C33:C39"/>
    <mergeCell ref="D33:D39"/>
    <mergeCell ref="C61:C65"/>
    <mergeCell ref="D50:D52"/>
    <mergeCell ref="E50:E52"/>
    <mergeCell ref="E143:E147"/>
    <mergeCell ref="E88:E90"/>
    <mergeCell ref="E91:E93"/>
    <mergeCell ref="E155:E156"/>
    <mergeCell ref="E106:E108"/>
    <mergeCell ref="D96:D124"/>
    <mergeCell ref="E113:E114"/>
    <mergeCell ref="C141:C142"/>
    <mergeCell ref="D141:D142"/>
    <mergeCell ref="D143:D147"/>
    <mergeCell ref="C125:C134"/>
    <mergeCell ref="D125:D134"/>
    <mergeCell ref="C91:C95"/>
    <mergeCell ref="D91:D95"/>
  </mergeCells>
  <phoneticPr fontId="5"/>
  <conditionalFormatting sqref="H14:L16 I17:L17 H18:L23 I24:L24 H25:L25 I26:L26 H27:L61 I62:L62 H63:L165">
    <cfRule type="expression" dxfId="9" priority="1">
      <formula>AND($N$3="Level 2-1",$G14="Lv3")</formula>
    </cfRule>
    <cfRule type="expression" dxfId="8" priority="2">
      <formula>AND($N$3="Level 1",$G14="Lv2")</formula>
    </cfRule>
    <cfRule type="expression" dxfId="7" priority="3">
      <formula>AND($N$3="Level 1",$G14="Lv3")</formula>
    </cfRule>
  </conditionalFormatting>
  <conditionalFormatting sqref="H13:N13">
    <cfRule type="expression" dxfId="6" priority="7">
      <formula>AND($N$3="Level 2-1",$G13="Lv3")</formula>
    </cfRule>
    <cfRule type="expression" dxfId="5" priority="8">
      <formula>AND($N$3="Level 1",$G13="Lv2")</formula>
    </cfRule>
    <cfRule type="expression" dxfId="4" priority="9">
      <formula>AND($N$3="Level 1",$G13="Lv3")</formula>
    </cfRule>
  </conditionalFormatting>
  <conditionalFormatting sqref="M14:N165">
    <cfRule type="expression" dxfId="3" priority="4">
      <formula>AND($N$3="Level 2-1",$G14="Lv3")</formula>
    </cfRule>
    <cfRule type="expression" dxfId="2" priority="5">
      <formula>AND($N$3="Level 1",$G14="Lv2")</formula>
    </cfRule>
    <cfRule type="expression" dxfId="1" priority="6">
      <formula>AND($N$3="Level 1",$G14="Lv3")</formula>
    </cfRule>
  </conditionalFormatting>
  <dataValidations count="2">
    <dataValidation type="list" allowBlank="1" showInputMessage="1" showErrorMessage="1" sqref="D5:H5" xr:uid="{00000000-0002-0000-0000-000000000000}">
      <formula1>"Select from the pull-down menu,10000+,3001-10000,501-3000,301-500,101-300,100 or less"</formula1>
    </dataValidation>
    <dataValidation type="list" allowBlank="1" showInputMessage="1" showErrorMessage="1" sqref="M13:M165" xr:uid="{00000000-0002-0000-0000-000001000000}">
      <formula1>"Assess by selecting from the pull-down menu,2,1,0,N/A"</formula1>
    </dataValidation>
  </dataValidations>
  <pageMargins left="0.43307086614173229" right="0.23622047244094491" top="0.74803149606299213" bottom="0.74803149606299213" header="0.31496062992125984" footer="0.31496062992125984"/>
  <pageSetup paperSize="8" scale="41" fitToHeight="0" orientation="landscape" r:id="rId1"/>
  <headerFooter>
    <oddFooter>&amp;P / &amp;N ページ</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I157"/>
  <sheetViews>
    <sheetView topLeftCell="S1" zoomScale="115" zoomScaleNormal="115" workbookViewId="0">
      <selection activeCell="AD5" sqref="AD5"/>
    </sheetView>
  </sheetViews>
  <sheetFormatPr defaultRowHeight="18" x14ac:dyDescent="0.45"/>
  <cols>
    <col min="2" max="2" width="28.09765625" bestFit="1" customWidth="1"/>
    <col min="3" max="7" width="8" customWidth="1"/>
    <col min="10" max="10" width="28.09765625" bestFit="1" customWidth="1"/>
    <col min="22" max="25" width="9.59765625" customWidth="1"/>
    <col min="32" max="35" width="9.59765625" customWidth="1"/>
  </cols>
  <sheetData>
    <row r="2" spans="2:35" x14ac:dyDescent="0.45">
      <c r="I2" s="16"/>
      <c r="J2" s="16"/>
      <c r="K2" s="160" t="s">
        <v>31</v>
      </c>
      <c r="L2" s="161"/>
      <c r="M2" s="161"/>
      <c r="N2" s="161"/>
      <c r="O2" s="162"/>
      <c r="P2" s="169" t="s">
        <v>32</v>
      </c>
      <c r="Q2" s="170"/>
      <c r="R2" s="170"/>
      <c r="S2" s="170"/>
      <c r="T2" s="170"/>
      <c r="U2" s="170"/>
      <c r="V2" s="170"/>
      <c r="W2" s="170"/>
      <c r="X2" s="170"/>
      <c r="Y2" s="171"/>
      <c r="Z2" s="160" t="s">
        <v>62</v>
      </c>
      <c r="AA2" s="161"/>
      <c r="AB2" s="161"/>
      <c r="AC2" s="161"/>
      <c r="AD2" s="161"/>
      <c r="AE2" s="161"/>
      <c r="AF2" s="161"/>
      <c r="AG2" s="161"/>
      <c r="AH2" s="161"/>
      <c r="AI2" s="162"/>
    </row>
    <row r="3" spans="2:35" x14ac:dyDescent="0.45">
      <c r="E3" s="14"/>
      <c r="I3" s="17"/>
      <c r="J3" s="17"/>
      <c r="K3" s="163"/>
      <c r="L3" s="164"/>
      <c r="M3" s="164"/>
      <c r="N3" s="164"/>
      <c r="O3" s="165"/>
      <c r="P3" s="158" t="s">
        <v>57</v>
      </c>
      <c r="Q3" s="166"/>
      <c r="R3" s="159"/>
      <c r="S3" s="166" t="s">
        <v>58</v>
      </c>
      <c r="T3" s="166"/>
      <c r="U3" s="159"/>
      <c r="V3" s="158" t="s">
        <v>60</v>
      </c>
      <c r="W3" s="159"/>
      <c r="X3" s="167" t="s">
        <v>61</v>
      </c>
      <c r="Y3" s="168"/>
      <c r="Z3" s="166" t="s">
        <v>57</v>
      </c>
      <c r="AA3" s="166"/>
      <c r="AB3" s="159"/>
      <c r="AC3" s="158" t="s">
        <v>63</v>
      </c>
      <c r="AD3" s="166"/>
      <c r="AE3" s="159"/>
      <c r="AF3" s="158" t="s">
        <v>60</v>
      </c>
      <c r="AG3" s="159"/>
      <c r="AH3" s="158" t="s">
        <v>61</v>
      </c>
      <c r="AI3" s="159"/>
    </row>
    <row r="4" spans="2:35" ht="26.4" x14ac:dyDescent="0.45">
      <c r="B4" s="1" t="s">
        <v>1</v>
      </c>
      <c r="C4" s="2" t="s">
        <v>2</v>
      </c>
      <c r="D4" s="2" t="s">
        <v>6</v>
      </c>
      <c r="E4" s="1" t="s">
        <v>3</v>
      </c>
      <c r="F4" s="1" t="s">
        <v>4</v>
      </c>
      <c r="G4" s="1" t="s">
        <v>5</v>
      </c>
      <c r="I4" s="18" t="s">
        <v>59</v>
      </c>
      <c r="J4" s="18" t="s">
        <v>0</v>
      </c>
      <c r="K4" s="19" t="s">
        <v>67</v>
      </c>
      <c r="L4" s="24" t="s">
        <v>68</v>
      </c>
      <c r="M4" s="24" t="s">
        <v>69</v>
      </c>
      <c r="N4" s="24" t="s">
        <v>90</v>
      </c>
      <c r="O4" s="20" t="s">
        <v>91</v>
      </c>
      <c r="P4" s="36" t="s">
        <v>70</v>
      </c>
      <c r="Q4" s="37" t="s">
        <v>71</v>
      </c>
      <c r="R4" s="20" t="s">
        <v>72</v>
      </c>
      <c r="S4" s="36" t="s">
        <v>73</v>
      </c>
      <c r="T4" s="37" t="s">
        <v>74</v>
      </c>
      <c r="U4" s="20" t="s">
        <v>75</v>
      </c>
      <c r="V4" s="19" t="s">
        <v>76</v>
      </c>
      <c r="W4" s="20" t="s">
        <v>77</v>
      </c>
      <c r="X4" s="42" t="s">
        <v>78</v>
      </c>
      <c r="Y4" s="43" t="s">
        <v>79</v>
      </c>
      <c r="Z4" s="36" t="s">
        <v>80</v>
      </c>
      <c r="AA4" s="37" t="s">
        <v>81</v>
      </c>
      <c r="AB4" s="20" t="s">
        <v>82</v>
      </c>
      <c r="AC4" s="36" t="s">
        <v>83</v>
      </c>
      <c r="AD4" s="37" t="s">
        <v>84</v>
      </c>
      <c r="AE4" s="20" t="s">
        <v>85</v>
      </c>
      <c r="AF4" s="36" t="s">
        <v>86</v>
      </c>
      <c r="AG4" s="20" t="s">
        <v>87</v>
      </c>
      <c r="AH4" s="36" t="s">
        <v>88</v>
      </c>
      <c r="AI4" s="20" t="s">
        <v>89</v>
      </c>
    </row>
    <row r="5" spans="2:35" x14ac:dyDescent="0.45">
      <c r="B5" s="3" t="s">
        <v>7</v>
      </c>
      <c r="C5" s="4">
        <v>1</v>
      </c>
      <c r="D5" s="4">
        <v>1</v>
      </c>
      <c r="E5" s="4" t="s">
        <v>93</v>
      </c>
      <c r="F5" s="33" t="str">
        <f>' Security Checksheet'!M13</f>
        <v>Assess by selecting from the pull-down menu</v>
      </c>
      <c r="G5" s="5" t="str">
        <f t="shared" ref="G5:G36" si="0">IF(F5="2+",2,IF(F5="2-",2,IF(F5="1+",1,IF(F5="1-",1,IF(F5="該当なし",2,F5)))))</f>
        <v>Assess by selecting from the pull-down menu</v>
      </c>
      <c r="I5" s="15">
        <v>1</v>
      </c>
      <c r="J5" s="32" t="s">
        <v>33</v>
      </c>
      <c r="K5" s="25">
        <v>2</v>
      </c>
      <c r="L5" s="23">
        <v>1</v>
      </c>
      <c r="M5" s="23">
        <v>0</v>
      </c>
      <c r="N5" s="23">
        <f t="shared" ref="N5:N29" si="1">SUM(K5:L5)</f>
        <v>3</v>
      </c>
      <c r="O5" s="26">
        <f t="shared" ref="O5:O29" si="2">SUM(K5:M5)</f>
        <v>3</v>
      </c>
      <c r="P5" s="38">
        <f t="shared" ref="P5:P28" si="3">ROUNDDOWN(SUMIFS($G$5:$G$157,$C$5:$C$157,$I5,$E$5:$E$157,"LV1",$G$5:$G$157,2)/2,0)</f>
        <v>0</v>
      </c>
      <c r="Q5" s="39">
        <f t="shared" ref="Q5:Q28" si="4">ROUNDDOWN(SUMIFS($G$5:$G$157,$C$5:$C$157,$I5,$E$5:$E$157,"LV2",$G$5:$G$157,2)/2,0)</f>
        <v>0</v>
      </c>
      <c r="R5" s="26">
        <f t="shared" ref="R5:R28" si="5">ROUNDDOWN(SUMIFS($G$5:$G$157,$C$5:$C$157,$I5,$E$5:$E$157,"LV3",$G$5:$G$157,2)/2,0)</f>
        <v>0</v>
      </c>
      <c r="S5" s="38">
        <f t="shared" ref="S5:S28" si="6">SUMIFS($G$5:$G$157,$C$5:$C$157,$I5,$E$5:$E$157,"LV1",$G$5:$G$157,1)</f>
        <v>0</v>
      </c>
      <c r="T5" s="39">
        <f t="shared" ref="T5:T28" si="7">SUMIFS($G$5:$G$157,$C$5:$C$157,$I5,$E$5:$E$157,"LV2",$G$5:$G$157,1)</f>
        <v>0</v>
      </c>
      <c r="U5" s="26">
        <f t="shared" ref="U5:U28" si="8">SUMIFS($G$5:$G$157,$C$5:$C$157,$I5,$E$5:$E$157,"LV3",$G$5:$G$157,1)</f>
        <v>0</v>
      </c>
      <c r="V5" s="25">
        <f t="shared" ref="V5:V28" si="9">P5+Q5</f>
        <v>0</v>
      </c>
      <c r="W5" s="26">
        <f t="shared" ref="W5:W28" si="10">P5+Q5+R5</f>
        <v>0</v>
      </c>
      <c r="X5" s="38">
        <f t="shared" ref="X5:X28" si="11">S5+T5+V5</f>
        <v>0</v>
      </c>
      <c r="Y5" s="26">
        <f t="shared" ref="Y5:Y28" si="12">S5+T5+U5+W5</f>
        <v>0</v>
      </c>
      <c r="Z5" s="44">
        <f t="shared" ref="Z5:Z29" si="13">IFERROR($P5/$K5,1)</f>
        <v>0</v>
      </c>
      <c r="AA5" s="45">
        <f t="shared" ref="AA5:AA29" si="14">IFERROR($Q5/$L5,1)</f>
        <v>0</v>
      </c>
      <c r="AB5" s="21">
        <f t="shared" ref="AB5:AB29" si="15">IFERROR($R5/$M5,1)</f>
        <v>1</v>
      </c>
      <c r="AC5" s="50">
        <f t="shared" ref="AC5:AC29" si="16">IFERROR(($P5+$S5)/$K5,1)</f>
        <v>0</v>
      </c>
      <c r="AD5" s="51">
        <f t="shared" ref="AD5:AD29" si="17">IFERROR(($Q5+$T5)/$L5,1)</f>
        <v>0</v>
      </c>
      <c r="AE5" s="52">
        <f t="shared" ref="AE5:AE29" si="18">IFERROR(($R5+$U5)/$M5,1)</f>
        <v>1</v>
      </c>
      <c r="AF5" s="50">
        <f t="shared" ref="AF5:AF29" si="19">IFERROR($V5/$N5,1)</f>
        <v>0</v>
      </c>
      <c r="AG5" s="52">
        <f t="shared" ref="AG5:AG29" si="20">IFERROR($W5/$O5,1)</f>
        <v>0</v>
      </c>
      <c r="AH5" s="50">
        <f t="shared" ref="AH5:AH29" si="21">IFERROR($X5/$N5,1)</f>
        <v>0</v>
      </c>
      <c r="AI5" s="52">
        <f t="shared" ref="AI5:AI29" si="22">IFERROR($Y5/$O5,1)</f>
        <v>0</v>
      </c>
    </row>
    <row r="6" spans="2:35" x14ac:dyDescent="0.45">
      <c r="B6" s="6" t="s">
        <v>7</v>
      </c>
      <c r="C6" s="7">
        <v>1</v>
      </c>
      <c r="D6" s="7">
        <v>2</v>
      </c>
      <c r="E6" s="7" t="s">
        <v>92</v>
      </c>
      <c r="F6" s="34" t="str">
        <f>' Security Checksheet'!M14</f>
        <v>Assess by selecting from the pull-down menu</v>
      </c>
      <c r="G6" s="8" t="str">
        <f t="shared" si="0"/>
        <v>Assess by selecting from the pull-down menu</v>
      </c>
      <c r="I6" s="15">
        <v>2</v>
      </c>
      <c r="J6" s="15" t="s">
        <v>34</v>
      </c>
      <c r="K6" s="25">
        <v>2</v>
      </c>
      <c r="L6" s="23">
        <v>3</v>
      </c>
      <c r="M6" s="23">
        <v>0</v>
      </c>
      <c r="N6" s="23">
        <f t="shared" si="1"/>
        <v>5</v>
      </c>
      <c r="O6" s="26">
        <f t="shared" si="2"/>
        <v>5</v>
      </c>
      <c r="P6" s="38">
        <f t="shared" si="3"/>
        <v>0</v>
      </c>
      <c r="Q6" s="39">
        <f t="shared" si="4"/>
        <v>0</v>
      </c>
      <c r="R6" s="26">
        <f t="shared" si="5"/>
        <v>0</v>
      </c>
      <c r="S6" s="38">
        <f t="shared" si="6"/>
        <v>0</v>
      </c>
      <c r="T6" s="39">
        <f t="shared" si="7"/>
        <v>0</v>
      </c>
      <c r="U6" s="26">
        <f t="shared" si="8"/>
        <v>0</v>
      </c>
      <c r="V6" s="25">
        <f t="shared" si="9"/>
        <v>0</v>
      </c>
      <c r="W6" s="26">
        <f t="shared" si="10"/>
        <v>0</v>
      </c>
      <c r="X6" s="38">
        <f t="shared" si="11"/>
        <v>0</v>
      </c>
      <c r="Y6" s="26">
        <f t="shared" si="12"/>
        <v>0</v>
      </c>
      <c r="Z6" s="46">
        <f t="shared" si="13"/>
        <v>0</v>
      </c>
      <c r="AA6" s="47">
        <f t="shared" si="14"/>
        <v>0</v>
      </c>
      <c r="AB6" s="22">
        <f t="shared" si="15"/>
        <v>1</v>
      </c>
      <c r="AC6" s="53">
        <f t="shared" si="16"/>
        <v>0</v>
      </c>
      <c r="AD6" s="54">
        <f t="shared" si="17"/>
        <v>0</v>
      </c>
      <c r="AE6" s="55">
        <f t="shared" si="18"/>
        <v>1</v>
      </c>
      <c r="AF6" s="53">
        <f t="shared" si="19"/>
        <v>0</v>
      </c>
      <c r="AG6" s="55">
        <f t="shared" si="20"/>
        <v>0</v>
      </c>
      <c r="AH6" s="53">
        <f t="shared" si="21"/>
        <v>0</v>
      </c>
      <c r="AI6" s="55">
        <f t="shared" si="22"/>
        <v>0</v>
      </c>
    </row>
    <row r="7" spans="2:35" x14ac:dyDescent="0.45">
      <c r="B7" s="6" t="s">
        <v>7</v>
      </c>
      <c r="C7" s="7">
        <v>1</v>
      </c>
      <c r="D7" s="7">
        <v>3</v>
      </c>
      <c r="E7" s="7" t="s">
        <v>93</v>
      </c>
      <c r="F7" s="34" t="str">
        <f>' Security Checksheet'!M15</f>
        <v>Assess by selecting from the pull-down menu</v>
      </c>
      <c r="G7" s="8" t="str">
        <f t="shared" si="0"/>
        <v>Assess by selecting from the pull-down menu</v>
      </c>
      <c r="I7" s="15">
        <v>3</v>
      </c>
      <c r="J7" s="15" t="s">
        <v>35</v>
      </c>
      <c r="K7" s="25">
        <v>2</v>
      </c>
      <c r="L7" s="23">
        <v>2</v>
      </c>
      <c r="M7" s="23">
        <v>0</v>
      </c>
      <c r="N7" s="23">
        <f t="shared" si="1"/>
        <v>4</v>
      </c>
      <c r="O7" s="26">
        <f t="shared" si="2"/>
        <v>4</v>
      </c>
      <c r="P7" s="38">
        <f t="shared" si="3"/>
        <v>0</v>
      </c>
      <c r="Q7" s="39">
        <f t="shared" si="4"/>
        <v>0</v>
      </c>
      <c r="R7" s="26">
        <f t="shared" si="5"/>
        <v>0</v>
      </c>
      <c r="S7" s="38">
        <f t="shared" si="6"/>
        <v>0</v>
      </c>
      <c r="T7" s="39">
        <f t="shared" si="7"/>
        <v>0</v>
      </c>
      <c r="U7" s="26">
        <f t="shared" si="8"/>
        <v>0</v>
      </c>
      <c r="V7" s="25">
        <f t="shared" si="9"/>
        <v>0</v>
      </c>
      <c r="W7" s="26">
        <f t="shared" si="10"/>
        <v>0</v>
      </c>
      <c r="X7" s="38">
        <f t="shared" si="11"/>
        <v>0</v>
      </c>
      <c r="Y7" s="26">
        <f t="shared" si="12"/>
        <v>0</v>
      </c>
      <c r="Z7" s="46">
        <f t="shared" si="13"/>
        <v>0</v>
      </c>
      <c r="AA7" s="47">
        <f t="shared" si="14"/>
        <v>0</v>
      </c>
      <c r="AB7" s="22">
        <f t="shared" si="15"/>
        <v>1</v>
      </c>
      <c r="AC7" s="53">
        <f t="shared" si="16"/>
        <v>0</v>
      </c>
      <c r="AD7" s="54">
        <f t="shared" si="17"/>
        <v>0</v>
      </c>
      <c r="AE7" s="55">
        <f t="shared" si="18"/>
        <v>1</v>
      </c>
      <c r="AF7" s="53">
        <f t="shared" si="19"/>
        <v>0</v>
      </c>
      <c r="AG7" s="55">
        <f t="shared" si="20"/>
        <v>0</v>
      </c>
      <c r="AH7" s="53">
        <f t="shared" si="21"/>
        <v>0</v>
      </c>
      <c r="AI7" s="55">
        <f t="shared" si="22"/>
        <v>0</v>
      </c>
    </row>
    <row r="8" spans="2:35" x14ac:dyDescent="0.45">
      <c r="B8" s="9" t="s">
        <v>8</v>
      </c>
      <c r="C8" s="4">
        <v>2</v>
      </c>
      <c r="D8" s="4">
        <v>4</v>
      </c>
      <c r="E8" s="4" t="s">
        <v>93</v>
      </c>
      <c r="F8" s="33" t="str">
        <f>' Security Checksheet'!M16</f>
        <v>Assess by selecting from the pull-down menu</v>
      </c>
      <c r="G8" s="5" t="str">
        <f t="shared" si="0"/>
        <v>Assess by selecting from the pull-down menu</v>
      </c>
      <c r="I8" s="15">
        <v>4</v>
      </c>
      <c r="J8" s="15" t="s">
        <v>36</v>
      </c>
      <c r="K8" s="25">
        <v>3</v>
      </c>
      <c r="L8" s="23">
        <v>2</v>
      </c>
      <c r="M8" s="23">
        <v>0</v>
      </c>
      <c r="N8" s="23">
        <f t="shared" si="1"/>
        <v>5</v>
      </c>
      <c r="O8" s="26">
        <f t="shared" si="2"/>
        <v>5</v>
      </c>
      <c r="P8" s="38">
        <f t="shared" si="3"/>
        <v>0</v>
      </c>
      <c r="Q8" s="39">
        <f t="shared" si="4"/>
        <v>0</v>
      </c>
      <c r="R8" s="26">
        <f t="shared" si="5"/>
        <v>0</v>
      </c>
      <c r="S8" s="38">
        <f t="shared" si="6"/>
        <v>0</v>
      </c>
      <c r="T8" s="39">
        <f t="shared" si="7"/>
        <v>0</v>
      </c>
      <c r="U8" s="26">
        <f t="shared" si="8"/>
        <v>0</v>
      </c>
      <c r="V8" s="25">
        <f t="shared" si="9"/>
        <v>0</v>
      </c>
      <c r="W8" s="26">
        <f t="shared" si="10"/>
        <v>0</v>
      </c>
      <c r="X8" s="38">
        <f t="shared" si="11"/>
        <v>0</v>
      </c>
      <c r="Y8" s="26">
        <f t="shared" si="12"/>
        <v>0</v>
      </c>
      <c r="Z8" s="46">
        <f t="shared" si="13"/>
        <v>0</v>
      </c>
      <c r="AA8" s="47">
        <f t="shared" si="14"/>
        <v>0</v>
      </c>
      <c r="AB8" s="22">
        <f t="shared" si="15"/>
        <v>1</v>
      </c>
      <c r="AC8" s="53">
        <f t="shared" si="16"/>
        <v>0</v>
      </c>
      <c r="AD8" s="54">
        <f t="shared" si="17"/>
        <v>0</v>
      </c>
      <c r="AE8" s="55">
        <f t="shared" si="18"/>
        <v>1</v>
      </c>
      <c r="AF8" s="53">
        <f t="shared" si="19"/>
        <v>0</v>
      </c>
      <c r="AG8" s="55">
        <f t="shared" si="20"/>
        <v>0</v>
      </c>
      <c r="AH8" s="53">
        <f t="shared" si="21"/>
        <v>0</v>
      </c>
      <c r="AI8" s="55">
        <f t="shared" si="22"/>
        <v>0</v>
      </c>
    </row>
    <row r="9" spans="2:35" x14ac:dyDescent="0.45">
      <c r="B9" s="10" t="s">
        <v>8</v>
      </c>
      <c r="C9" s="7">
        <v>2</v>
      </c>
      <c r="D9" s="7">
        <v>5</v>
      </c>
      <c r="E9" s="7" t="s">
        <v>92</v>
      </c>
      <c r="F9" s="34" t="str">
        <f>' Security Checksheet'!M17</f>
        <v>Assess by selecting from the pull-down menu</v>
      </c>
      <c r="G9" s="8" t="str">
        <f t="shared" si="0"/>
        <v>Assess by selecting from the pull-down menu</v>
      </c>
      <c r="I9" s="15">
        <v>5</v>
      </c>
      <c r="J9" s="15" t="s">
        <v>37</v>
      </c>
      <c r="K9" s="25">
        <v>3</v>
      </c>
      <c r="L9" s="23">
        <v>0</v>
      </c>
      <c r="M9" s="23">
        <v>0</v>
      </c>
      <c r="N9" s="23">
        <f t="shared" si="1"/>
        <v>3</v>
      </c>
      <c r="O9" s="26">
        <f t="shared" si="2"/>
        <v>3</v>
      </c>
      <c r="P9" s="38">
        <f t="shared" si="3"/>
        <v>0</v>
      </c>
      <c r="Q9" s="39">
        <f t="shared" si="4"/>
        <v>0</v>
      </c>
      <c r="R9" s="26">
        <f t="shared" si="5"/>
        <v>0</v>
      </c>
      <c r="S9" s="38">
        <f t="shared" si="6"/>
        <v>0</v>
      </c>
      <c r="T9" s="39">
        <f t="shared" si="7"/>
        <v>0</v>
      </c>
      <c r="U9" s="26">
        <f t="shared" si="8"/>
        <v>0</v>
      </c>
      <c r="V9" s="25">
        <f t="shared" si="9"/>
        <v>0</v>
      </c>
      <c r="W9" s="26">
        <f t="shared" si="10"/>
        <v>0</v>
      </c>
      <c r="X9" s="38">
        <f t="shared" si="11"/>
        <v>0</v>
      </c>
      <c r="Y9" s="26">
        <f t="shared" si="12"/>
        <v>0</v>
      </c>
      <c r="Z9" s="46">
        <f t="shared" si="13"/>
        <v>0</v>
      </c>
      <c r="AA9" s="47">
        <f t="shared" si="14"/>
        <v>1</v>
      </c>
      <c r="AB9" s="22">
        <f t="shared" si="15"/>
        <v>1</v>
      </c>
      <c r="AC9" s="53">
        <f t="shared" si="16"/>
        <v>0</v>
      </c>
      <c r="AD9" s="54">
        <f t="shared" si="17"/>
        <v>1</v>
      </c>
      <c r="AE9" s="55">
        <f t="shared" si="18"/>
        <v>1</v>
      </c>
      <c r="AF9" s="53">
        <f t="shared" si="19"/>
        <v>0</v>
      </c>
      <c r="AG9" s="55">
        <f t="shared" si="20"/>
        <v>0</v>
      </c>
      <c r="AH9" s="53">
        <f t="shared" si="21"/>
        <v>0</v>
      </c>
      <c r="AI9" s="55">
        <f t="shared" si="22"/>
        <v>0</v>
      </c>
    </row>
    <row r="10" spans="2:35" x14ac:dyDescent="0.45">
      <c r="B10" s="10" t="s">
        <v>8</v>
      </c>
      <c r="C10" s="7">
        <v>2</v>
      </c>
      <c r="D10" s="7">
        <v>6</v>
      </c>
      <c r="E10" s="7" t="s">
        <v>92</v>
      </c>
      <c r="F10" s="34" t="str">
        <f>' Security Checksheet'!M18</f>
        <v>Assess by selecting from the pull-down menu</v>
      </c>
      <c r="G10" s="8" t="str">
        <f t="shared" si="0"/>
        <v>Assess by selecting from the pull-down menu</v>
      </c>
      <c r="I10" s="15">
        <v>6</v>
      </c>
      <c r="J10" s="15" t="s">
        <v>38</v>
      </c>
      <c r="K10" s="25">
        <v>2</v>
      </c>
      <c r="L10" s="23">
        <v>2</v>
      </c>
      <c r="M10" s="23">
        <v>3</v>
      </c>
      <c r="N10" s="23">
        <f t="shared" si="1"/>
        <v>4</v>
      </c>
      <c r="O10" s="26">
        <f t="shared" si="2"/>
        <v>7</v>
      </c>
      <c r="P10" s="38">
        <f t="shared" si="3"/>
        <v>0</v>
      </c>
      <c r="Q10" s="39">
        <f t="shared" si="4"/>
        <v>0</v>
      </c>
      <c r="R10" s="26">
        <f t="shared" si="5"/>
        <v>0</v>
      </c>
      <c r="S10" s="38">
        <f t="shared" si="6"/>
        <v>0</v>
      </c>
      <c r="T10" s="39">
        <f t="shared" si="7"/>
        <v>0</v>
      </c>
      <c r="U10" s="26">
        <f t="shared" si="8"/>
        <v>0</v>
      </c>
      <c r="V10" s="25">
        <f t="shared" si="9"/>
        <v>0</v>
      </c>
      <c r="W10" s="26">
        <f t="shared" si="10"/>
        <v>0</v>
      </c>
      <c r="X10" s="38">
        <f t="shared" si="11"/>
        <v>0</v>
      </c>
      <c r="Y10" s="26">
        <f t="shared" si="12"/>
        <v>0</v>
      </c>
      <c r="Z10" s="46">
        <f t="shared" si="13"/>
        <v>0</v>
      </c>
      <c r="AA10" s="47">
        <f t="shared" si="14"/>
        <v>0</v>
      </c>
      <c r="AB10" s="22">
        <f t="shared" si="15"/>
        <v>0</v>
      </c>
      <c r="AC10" s="53">
        <f t="shared" si="16"/>
        <v>0</v>
      </c>
      <c r="AD10" s="54">
        <f t="shared" si="17"/>
        <v>0</v>
      </c>
      <c r="AE10" s="55">
        <f t="shared" si="18"/>
        <v>0</v>
      </c>
      <c r="AF10" s="53">
        <f t="shared" si="19"/>
        <v>0</v>
      </c>
      <c r="AG10" s="55">
        <f t="shared" si="20"/>
        <v>0</v>
      </c>
      <c r="AH10" s="53">
        <f t="shared" si="21"/>
        <v>0</v>
      </c>
      <c r="AI10" s="55">
        <f t="shared" si="22"/>
        <v>0</v>
      </c>
    </row>
    <row r="11" spans="2:35" x14ac:dyDescent="0.45">
      <c r="B11" s="10" t="s">
        <v>8</v>
      </c>
      <c r="C11" s="7">
        <v>2</v>
      </c>
      <c r="D11" s="7">
        <v>7</v>
      </c>
      <c r="E11" s="7" t="s">
        <v>92</v>
      </c>
      <c r="F11" s="34" t="str">
        <f>' Security Checksheet'!M19</f>
        <v>Assess by selecting from the pull-down menu</v>
      </c>
      <c r="G11" s="8" t="str">
        <f t="shared" si="0"/>
        <v>Assess by selecting from the pull-down menu</v>
      </c>
      <c r="I11" s="15">
        <v>7</v>
      </c>
      <c r="J11" s="15" t="s">
        <v>39</v>
      </c>
      <c r="K11" s="25">
        <v>5</v>
      </c>
      <c r="L11" s="23">
        <v>6</v>
      </c>
      <c r="M11" s="23">
        <v>2</v>
      </c>
      <c r="N11" s="23">
        <f t="shared" si="1"/>
        <v>11</v>
      </c>
      <c r="O11" s="26">
        <f t="shared" si="2"/>
        <v>13</v>
      </c>
      <c r="P11" s="38">
        <f t="shared" si="3"/>
        <v>0</v>
      </c>
      <c r="Q11" s="39">
        <f t="shared" si="4"/>
        <v>0</v>
      </c>
      <c r="R11" s="26">
        <f t="shared" si="5"/>
        <v>0</v>
      </c>
      <c r="S11" s="38">
        <f t="shared" si="6"/>
        <v>0</v>
      </c>
      <c r="T11" s="39">
        <f t="shared" si="7"/>
        <v>0</v>
      </c>
      <c r="U11" s="26">
        <f t="shared" si="8"/>
        <v>0</v>
      </c>
      <c r="V11" s="25">
        <f t="shared" si="9"/>
        <v>0</v>
      </c>
      <c r="W11" s="26">
        <f t="shared" si="10"/>
        <v>0</v>
      </c>
      <c r="X11" s="38">
        <f t="shared" si="11"/>
        <v>0</v>
      </c>
      <c r="Y11" s="26">
        <f t="shared" si="12"/>
        <v>0</v>
      </c>
      <c r="Z11" s="46">
        <f t="shared" si="13"/>
        <v>0</v>
      </c>
      <c r="AA11" s="47">
        <f t="shared" si="14"/>
        <v>0</v>
      </c>
      <c r="AB11" s="22">
        <f t="shared" si="15"/>
        <v>0</v>
      </c>
      <c r="AC11" s="53">
        <f t="shared" si="16"/>
        <v>0</v>
      </c>
      <c r="AD11" s="54">
        <f t="shared" si="17"/>
        <v>0</v>
      </c>
      <c r="AE11" s="55">
        <f t="shared" si="18"/>
        <v>0</v>
      </c>
      <c r="AF11" s="53">
        <f t="shared" si="19"/>
        <v>0</v>
      </c>
      <c r="AG11" s="55">
        <f t="shared" si="20"/>
        <v>0</v>
      </c>
      <c r="AH11" s="53">
        <f t="shared" si="21"/>
        <v>0</v>
      </c>
      <c r="AI11" s="55">
        <f t="shared" si="22"/>
        <v>0</v>
      </c>
    </row>
    <row r="12" spans="2:35" x14ac:dyDescent="0.45">
      <c r="B12" s="11" t="s">
        <v>8</v>
      </c>
      <c r="C12" s="12">
        <v>2</v>
      </c>
      <c r="D12" s="12">
        <v>8</v>
      </c>
      <c r="E12" s="12" t="s">
        <v>93</v>
      </c>
      <c r="F12" s="35" t="str">
        <f>' Security Checksheet'!M20</f>
        <v>Assess by selecting from the pull-down menu</v>
      </c>
      <c r="G12" s="13" t="str">
        <f t="shared" si="0"/>
        <v>Assess by selecting from the pull-down menu</v>
      </c>
      <c r="I12" s="15">
        <v>8</v>
      </c>
      <c r="J12" s="15" t="s">
        <v>40</v>
      </c>
      <c r="K12" s="25">
        <v>2</v>
      </c>
      <c r="L12" s="23">
        <v>0</v>
      </c>
      <c r="M12" s="23">
        <v>6</v>
      </c>
      <c r="N12" s="23">
        <f t="shared" si="1"/>
        <v>2</v>
      </c>
      <c r="O12" s="26">
        <f t="shared" si="2"/>
        <v>8</v>
      </c>
      <c r="P12" s="38">
        <f t="shared" si="3"/>
        <v>0</v>
      </c>
      <c r="Q12" s="39">
        <f t="shared" si="4"/>
        <v>0</v>
      </c>
      <c r="R12" s="26">
        <f t="shared" si="5"/>
        <v>0</v>
      </c>
      <c r="S12" s="38">
        <f t="shared" si="6"/>
        <v>0</v>
      </c>
      <c r="T12" s="39">
        <f t="shared" si="7"/>
        <v>0</v>
      </c>
      <c r="U12" s="26">
        <f t="shared" si="8"/>
        <v>0</v>
      </c>
      <c r="V12" s="25">
        <f t="shared" si="9"/>
        <v>0</v>
      </c>
      <c r="W12" s="26">
        <f t="shared" si="10"/>
        <v>0</v>
      </c>
      <c r="X12" s="38">
        <f t="shared" si="11"/>
        <v>0</v>
      </c>
      <c r="Y12" s="26">
        <f t="shared" si="12"/>
        <v>0</v>
      </c>
      <c r="Z12" s="46">
        <f t="shared" si="13"/>
        <v>0</v>
      </c>
      <c r="AA12" s="47">
        <f t="shared" si="14"/>
        <v>1</v>
      </c>
      <c r="AB12" s="22">
        <f t="shared" si="15"/>
        <v>0</v>
      </c>
      <c r="AC12" s="53">
        <f t="shared" si="16"/>
        <v>0</v>
      </c>
      <c r="AD12" s="54">
        <f t="shared" si="17"/>
        <v>1</v>
      </c>
      <c r="AE12" s="55">
        <f t="shared" si="18"/>
        <v>0</v>
      </c>
      <c r="AF12" s="53">
        <f t="shared" si="19"/>
        <v>0</v>
      </c>
      <c r="AG12" s="55">
        <f t="shared" si="20"/>
        <v>0</v>
      </c>
      <c r="AH12" s="53">
        <f t="shared" si="21"/>
        <v>0</v>
      </c>
      <c r="AI12" s="55">
        <f t="shared" si="22"/>
        <v>0</v>
      </c>
    </row>
    <row r="13" spans="2:35" x14ac:dyDescent="0.45">
      <c r="B13" s="9" t="s">
        <v>10</v>
      </c>
      <c r="C13" s="4">
        <v>3</v>
      </c>
      <c r="D13" s="4">
        <v>9</v>
      </c>
      <c r="E13" s="4" t="s">
        <v>93</v>
      </c>
      <c r="F13" s="33" t="str">
        <f>' Security Checksheet'!M21</f>
        <v>Assess by selecting from the pull-down menu</v>
      </c>
      <c r="G13" s="5" t="str">
        <f t="shared" si="0"/>
        <v>Assess by selecting from the pull-down menu</v>
      </c>
      <c r="I13" s="15">
        <v>9</v>
      </c>
      <c r="J13" s="15" t="s">
        <v>41</v>
      </c>
      <c r="K13" s="25">
        <v>3</v>
      </c>
      <c r="L13" s="23">
        <v>2</v>
      </c>
      <c r="M13" s="23">
        <v>0</v>
      </c>
      <c r="N13" s="23">
        <f t="shared" si="1"/>
        <v>5</v>
      </c>
      <c r="O13" s="26">
        <f t="shared" si="2"/>
        <v>5</v>
      </c>
      <c r="P13" s="38">
        <f t="shared" si="3"/>
        <v>0</v>
      </c>
      <c r="Q13" s="39">
        <f t="shared" si="4"/>
        <v>0</v>
      </c>
      <c r="R13" s="26">
        <f t="shared" si="5"/>
        <v>0</v>
      </c>
      <c r="S13" s="38">
        <f t="shared" si="6"/>
        <v>0</v>
      </c>
      <c r="T13" s="39">
        <f t="shared" si="7"/>
        <v>0</v>
      </c>
      <c r="U13" s="26">
        <f t="shared" si="8"/>
        <v>0</v>
      </c>
      <c r="V13" s="25">
        <f t="shared" si="9"/>
        <v>0</v>
      </c>
      <c r="W13" s="26">
        <f t="shared" si="10"/>
        <v>0</v>
      </c>
      <c r="X13" s="38">
        <f t="shared" si="11"/>
        <v>0</v>
      </c>
      <c r="Y13" s="26">
        <f t="shared" si="12"/>
        <v>0</v>
      </c>
      <c r="Z13" s="46">
        <f t="shared" si="13"/>
        <v>0</v>
      </c>
      <c r="AA13" s="47">
        <f t="shared" si="14"/>
        <v>0</v>
      </c>
      <c r="AB13" s="22">
        <f t="shared" si="15"/>
        <v>1</v>
      </c>
      <c r="AC13" s="53">
        <f t="shared" si="16"/>
        <v>0</v>
      </c>
      <c r="AD13" s="54">
        <f t="shared" si="17"/>
        <v>0</v>
      </c>
      <c r="AE13" s="55">
        <f t="shared" si="18"/>
        <v>1</v>
      </c>
      <c r="AF13" s="53">
        <f t="shared" si="19"/>
        <v>0</v>
      </c>
      <c r="AG13" s="55">
        <f t="shared" si="20"/>
        <v>0</v>
      </c>
      <c r="AH13" s="53">
        <f t="shared" si="21"/>
        <v>0</v>
      </c>
      <c r="AI13" s="55">
        <f t="shared" si="22"/>
        <v>0</v>
      </c>
    </row>
    <row r="14" spans="2:35" x14ac:dyDescent="0.45">
      <c r="B14" s="10" t="s">
        <v>10</v>
      </c>
      <c r="C14" s="7">
        <v>3</v>
      </c>
      <c r="D14" s="7">
        <v>10</v>
      </c>
      <c r="E14" s="7" t="s">
        <v>92</v>
      </c>
      <c r="F14" s="34" t="str">
        <f>' Security Checksheet'!M22</f>
        <v>Assess by selecting from the pull-down menu</v>
      </c>
      <c r="G14" s="8" t="str">
        <f t="shared" si="0"/>
        <v>Assess by selecting from the pull-down menu</v>
      </c>
      <c r="I14" s="15">
        <v>10</v>
      </c>
      <c r="J14" s="15" t="s">
        <v>42</v>
      </c>
      <c r="K14" s="25">
        <v>3</v>
      </c>
      <c r="L14" s="23">
        <v>2</v>
      </c>
      <c r="M14" s="23">
        <v>0</v>
      </c>
      <c r="N14" s="23">
        <f t="shared" si="1"/>
        <v>5</v>
      </c>
      <c r="O14" s="26">
        <f t="shared" si="2"/>
        <v>5</v>
      </c>
      <c r="P14" s="38">
        <f t="shared" si="3"/>
        <v>0</v>
      </c>
      <c r="Q14" s="39">
        <f t="shared" si="4"/>
        <v>0</v>
      </c>
      <c r="R14" s="26">
        <f t="shared" si="5"/>
        <v>0</v>
      </c>
      <c r="S14" s="38">
        <f t="shared" si="6"/>
        <v>0</v>
      </c>
      <c r="T14" s="39">
        <f t="shared" si="7"/>
        <v>0</v>
      </c>
      <c r="U14" s="26">
        <f t="shared" si="8"/>
        <v>0</v>
      </c>
      <c r="V14" s="25">
        <f t="shared" si="9"/>
        <v>0</v>
      </c>
      <c r="W14" s="26">
        <f t="shared" si="10"/>
        <v>0</v>
      </c>
      <c r="X14" s="38">
        <f t="shared" si="11"/>
        <v>0</v>
      </c>
      <c r="Y14" s="26">
        <f t="shared" si="12"/>
        <v>0</v>
      </c>
      <c r="Z14" s="46">
        <f t="shared" si="13"/>
        <v>0</v>
      </c>
      <c r="AA14" s="47">
        <f t="shared" si="14"/>
        <v>0</v>
      </c>
      <c r="AB14" s="22">
        <f t="shared" si="15"/>
        <v>1</v>
      </c>
      <c r="AC14" s="53">
        <f t="shared" si="16"/>
        <v>0</v>
      </c>
      <c r="AD14" s="54">
        <f t="shared" si="17"/>
        <v>0</v>
      </c>
      <c r="AE14" s="55">
        <f t="shared" si="18"/>
        <v>1</v>
      </c>
      <c r="AF14" s="53">
        <f t="shared" si="19"/>
        <v>0</v>
      </c>
      <c r="AG14" s="55">
        <f t="shared" si="20"/>
        <v>0</v>
      </c>
      <c r="AH14" s="53">
        <f t="shared" si="21"/>
        <v>0</v>
      </c>
      <c r="AI14" s="55">
        <f t="shared" si="22"/>
        <v>0</v>
      </c>
    </row>
    <row r="15" spans="2:35" x14ac:dyDescent="0.45">
      <c r="B15" s="10" t="s">
        <v>10</v>
      </c>
      <c r="C15" s="7">
        <v>3</v>
      </c>
      <c r="D15" s="7">
        <v>11</v>
      </c>
      <c r="E15" s="7" t="s">
        <v>93</v>
      </c>
      <c r="F15" s="34" t="str">
        <f>' Security Checksheet'!M23</f>
        <v>Assess by selecting from the pull-down menu</v>
      </c>
      <c r="G15" s="8" t="str">
        <f t="shared" si="0"/>
        <v>Assess by selecting from the pull-down menu</v>
      </c>
      <c r="I15" s="15">
        <v>11</v>
      </c>
      <c r="J15" s="15" t="s">
        <v>43</v>
      </c>
      <c r="K15" s="25">
        <v>3</v>
      </c>
      <c r="L15" s="23">
        <v>3</v>
      </c>
      <c r="M15" s="23">
        <v>1</v>
      </c>
      <c r="N15" s="23">
        <f t="shared" si="1"/>
        <v>6</v>
      </c>
      <c r="O15" s="26">
        <f t="shared" si="2"/>
        <v>7</v>
      </c>
      <c r="P15" s="38">
        <f t="shared" si="3"/>
        <v>0</v>
      </c>
      <c r="Q15" s="39">
        <f t="shared" si="4"/>
        <v>0</v>
      </c>
      <c r="R15" s="26">
        <f t="shared" si="5"/>
        <v>0</v>
      </c>
      <c r="S15" s="38">
        <f t="shared" si="6"/>
        <v>0</v>
      </c>
      <c r="T15" s="39">
        <f t="shared" si="7"/>
        <v>0</v>
      </c>
      <c r="U15" s="26">
        <f t="shared" si="8"/>
        <v>0</v>
      </c>
      <c r="V15" s="25">
        <f t="shared" si="9"/>
        <v>0</v>
      </c>
      <c r="W15" s="26">
        <f t="shared" si="10"/>
        <v>0</v>
      </c>
      <c r="X15" s="38">
        <f t="shared" si="11"/>
        <v>0</v>
      </c>
      <c r="Y15" s="26">
        <f t="shared" si="12"/>
        <v>0</v>
      </c>
      <c r="Z15" s="46">
        <f t="shared" si="13"/>
        <v>0</v>
      </c>
      <c r="AA15" s="47">
        <f t="shared" si="14"/>
        <v>0</v>
      </c>
      <c r="AB15" s="22">
        <f t="shared" si="15"/>
        <v>0</v>
      </c>
      <c r="AC15" s="53">
        <f t="shared" si="16"/>
        <v>0</v>
      </c>
      <c r="AD15" s="54">
        <f t="shared" si="17"/>
        <v>0</v>
      </c>
      <c r="AE15" s="55">
        <f t="shared" si="18"/>
        <v>0</v>
      </c>
      <c r="AF15" s="53">
        <f t="shared" si="19"/>
        <v>0</v>
      </c>
      <c r="AG15" s="55">
        <f t="shared" si="20"/>
        <v>0</v>
      </c>
      <c r="AH15" s="53">
        <f t="shared" si="21"/>
        <v>0</v>
      </c>
      <c r="AI15" s="55">
        <f t="shared" si="22"/>
        <v>0</v>
      </c>
    </row>
    <row r="16" spans="2:35" x14ac:dyDescent="0.45">
      <c r="B16" s="11" t="s">
        <v>10</v>
      </c>
      <c r="C16" s="12">
        <v>3</v>
      </c>
      <c r="D16" s="12">
        <v>12</v>
      </c>
      <c r="E16" s="12" t="s">
        <v>92</v>
      </c>
      <c r="F16" s="35" t="str">
        <f>' Security Checksheet'!M24</f>
        <v>Assess by selecting from the pull-down menu</v>
      </c>
      <c r="G16" s="13" t="str">
        <f t="shared" si="0"/>
        <v>Assess by selecting from the pull-down menu</v>
      </c>
      <c r="I16" s="15">
        <v>12</v>
      </c>
      <c r="J16" s="15" t="s">
        <v>44</v>
      </c>
      <c r="K16" s="25">
        <v>3</v>
      </c>
      <c r="L16" s="23">
        <v>0</v>
      </c>
      <c r="M16" s="23">
        <v>1</v>
      </c>
      <c r="N16" s="23">
        <f t="shared" si="1"/>
        <v>3</v>
      </c>
      <c r="O16" s="26">
        <f t="shared" si="2"/>
        <v>4</v>
      </c>
      <c r="P16" s="38">
        <f t="shared" si="3"/>
        <v>0</v>
      </c>
      <c r="Q16" s="39">
        <f t="shared" si="4"/>
        <v>0</v>
      </c>
      <c r="R16" s="26">
        <f t="shared" si="5"/>
        <v>0</v>
      </c>
      <c r="S16" s="38">
        <f t="shared" si="6"/>
        <v>0</v>
      </c>
      <c r="T16" s="39">
        <f t="shared" si="7"/>
        <v>0</v>
      </c>
      <c r="U16" s="26">
        <f t="shared" si="8"/>
        <v>0</v>
      </c>
      <c r="V16" s="25">
        <f t="shared" si="9"/>
        <v>0</v>
      </c>
      <c r="W16" s="26">
        <f t="shared" si="10"/>
        <v>0</v>
      </c>
      <c r="X16" s="38">
        <f t="shared" si="11"/>
        <v>0</v>
      </c>
      <c r="Y16" s="26">
        <f t="shared" si="12"/>
        <v>0</v>
      </c>
      <c r="Z16" s="46">
        <f t="shared" si="13"/>
        <v>0</v>
      </c>
      <c r="AA16" s="47">
        <f t="shared" si="14"/>
        <v>1</v>
      </c>
      <c r="AB16" s="22">
        <f t="shared" si="15"/>
        <v>0</v>
      </c>
      <c r="AC16" s="53">
        <f t="shared" si="16"/>
        <v>0</v>
      </c>
      <c r="AD16" s="54">
        <f t="shared" si="17"/>
        <v>1</v>
      </c>
      <c r="AE16" s="55">
        <f t="shared" si="18"/>
        <v>0</v>
      </c>
      <c r="AF16" s="53">
        <f t="shared" si="19"/>
        <v>0</v>
      </c>
      <c r="AG16" s="55">
        <f t="shared" si="20"/>
        <v>0</v>
      </c>
      <c r="AH16" s="53">
        <f t="shared" si="21"/>
        <v>0</v>
      </c>
      <c r="AI16" s="55">
        <f t="shared" si="22"/>
        <v>0</v>
      </c>
    </row>
    <row r="17" spans="2:35" x14ac:dyDescent="0.45">
      <c r="B17" s="10" t="s">
        <v>9</v>
      </c>
      <c r="C17" s="7">
        <v>4</v>
      </c>
      <c r="D17" s="7">
        <v>13</v>
      </c>
      <c r="E17" s="7" t="s">
        <v>93</v>
      </c>
      <c r="F17" s="34" t="str">
        <f>' Security Checksheet'!M25</f>
        <v>Assess by selecting from the pull-down menu</v>
      </c>
      <c r="G17" s="8" t="str">
        <f t="shared" si="0"/>
        <v>Assess by selecting from the pull-down menu</v>
      </c>
      <c r="I17" s="15">
        <v>13</v>
      </c>
      <c r="J17" s="15" t="s">
        <v>45</v>
      </c>
      <c r="K17" s="25">
        <v>1</v>
      </c>
      <c r="L17" s="23">
        <v>0</v>
      </c>
      <c r="M17" s="23">
        <v>3</v>
      </c>
      <c r="N17" s="23">
        <f t="shared" si="1"/>
        <v>1</v>
      </c>
      <c r="O17" s="26">
        <f t="shared" si="2"/>
        <v>4</v>
      </c>
      <c r="P17" s="38">
        <f t="shared" si="3"/>
        <v>0</v>
      </c>
      <c r="Q17" s="39">
        <f t="shared" si="4"/>
        <v>0</v>
      </c>
      <c r="R17" s="26">
        <f t="shared" si="5"/>
        <v>0</v>
      </c>
      <c r="S17" s="38">
        <f t="shared" si="6"/>
        <v>0</v>
      </c>
      <c r="T17" s="39">
        <f t="shared" si="7"/>
        <v>0</v>
      </c>
      <c r="U17" s="26">
        <f t="shared" si="8"/>
        <v>0</v>
      </c>
      <c r="V17" s="25">
        <f t="shared" si="9"/>
        <v>0</v>
      </c>
      <c r="W17" s="26">
        <f t="shared" si="10"/>
        <v>0</v>
      </c>
      <c r="X17" s="38">
        <f t="shared" si="11"/>
        <v>0</v>
      </c>
      <c r="Y17" s="26">
        <f t="shared" si="12"/>
        <v>0</v>
      </c>
      <c r="Z17" s="46">
        <f t="shared" si="13"/>
        <v>0</v>
      </c>
      <c r="AA17" s="47">
        <f t="shared" si="14"/>
        <v>1</v>
      </c>
      <c r="AB17" s="22">
        <f t="shared" si="15"/>
        <v>0</v>
      </c>
      <c r="AC17" s="53">
        <f t="shared" si="16"/>
        <v>0</v>
      </c>
      <c r="AD17" s="54">
        <f t="shared" si="17"/>
        <v>1</v>
      </c>
      <c r="AE17" s="55">
        <f t="shared" si="18"/>
        <v>0</v>
      </c>
      <c r="AF17" s="53">
        <f t="shared" si="19"/>
        <v>0</v>
      </c>
      <c r="AG17" s="55">
        <f t="shared" si="20"/>
        <v>0</v>
      </c>
      <c r="AH17" s="53">
        <f t="shared" si="21"/>
        <v>0</v>
      </c>
      <c r="AI17" s="55">
        <f t="shared" si="22"/>
        <v>0</v>
      </c>
    </row>
    <row r="18" spans="2:35" x14ac:dyDescent="0.45">
      <c r="B18" s="10" t="s">
        <v>9</v>
      </c>
      <c r="C18" s="7">
        <v>4</v>
      </c>
      <c r="D18" s="7">
        <v>14</v>
      </c>
      <c r="E18" s="7" t="s">
        <v>92</v>
      </c>
      <c r="F18" s="34" t="str">
        <f>' Security Checksheet'!M26</f>
        <v>Assess by selecting from the pull-down menu</v>
      </c>
      <c r="G18" s="8" t="str">
        <f t="shared" si="0"/>
        <v>Assess by selecting from the pull-down menu</v>
      </c>
      <c r="I18" s="15">
        <v>14</v>
      </c>
      <c r="J18" s="15" t="s">
        <v>46</v>
      </c>
      <c r="K18" s="25">
        <v>3</v>
      </c>
      <c r="L18" s="23">
        <v>2</v>
      </c>
      <c r="M18" s="23">
        <v>0</v>
      </c>
      <c r="N18" s="23">
        <f t="shared" si="1"/>
        <v>5</v>
      </c>
      <c r="O18" s="26">
        <f t="shared" si="2"/>
        <v>5</v>
      </c>
      <c r="P18" s="38">
        <f t="shared" si="3"/>
        <v>0</v>
      </c>
      <c r="Q18" s="39">
        <f t="shared" si="4"/>
        <v>0</v>
      </c>
      <c r="R18" s="26">
        <f t="shared" si="5"/>
        <v>0</v>
      </c>
      <c r="S18" s="38">
        <f t="shared" si="6"/>
        <v>0</v>
      </c>
      <c r="T18" s="39">
        <f t="shared" si="7"/>
        <v>0</v>
      </c>
      <c r="U18" s="26">
        <f t="shared" si="8"/>
        <v>0</v>
      </c>
      <c r="V18" s="25">
        <f t="shared" si="9"/>
        <v>0</v>
      </c>
      <c r="W18" s="26">
        <f t="shared" si="10"/>
        <v>0</v>
      </c>
      <c r="X18" s="38">
        <f t="shared" si="11"/>
        <v>0</v>
      </c>
      <c r="Y18" s="26">
        <f t="shared" si="12"/>
        <v>0</v>
      </c>
      <c r="Z18" s="46">
        <f t="shared" si="13"/>
        <v>0</v>
      </c>
      <c r="AA18" s="47">
        <f t="shared" si="14"/>
        <v>0</v>
      </c>
      <c r="AB18" s="22">
        <f t="shared" si="15"/>
        <v>1</v>
      </c>
      <c r="AC18" s="53">
        <f t="shared" si="16"/>
        <v>0</v>
      </c>
      <c r="AD18" s="54">
        <f t="shared" si="17"/>
        <v>0</v>
      </c>
      <c r="AE18" s="55">
        <f t="shared" si="18"/>
        <v>1</v>
      </c>
      <c r="AF18" s="53">
        <f t="shared" si="19"/>
        <v>0</v>
      </c>
      <c r="AG18" s="55">
        <f t="shared" si="20"/>
        <v>0</v>
      </c>
      <c r="AH18" s="53">
        <f t="shared" si="21"/>
        <v>0</v>
      </c>
      <c r="AI18" s="55">
        <f t="shared" si="22"/>
        <v>0</v>
      </c>
    </row>
    <row r="19" spans="2:35" x14ac:dyDescent="0.45">
      <c r="B19" s="10" t="s">
        <v>9</v>
      </c>
      <c r="C19" s="7">
        <v>4</v>
      </c>
      <c r="D19" s="7">
        <v>15</v>
      </c>
      <c r="E19" s="7" t="s">
        <v>93</v>
      </c>
      <c r="F19" s="34" t="str">
        <f>' Security Checksheet'!M27</f>
        <v>Assess by selecting from the pull-down menu</v>
      </c>
      <c r="G19" s="8" t="str">
        <f t="shared" si="0"/>
        <v>Assess by selecting from the pull-down menu</v>
      </c>
      <c r="I19" s="15">
        <v>15</v>
      </c>
      <c r="J19" s="15" t="s">
        <v>47</v>
      </c>
      <c r="K19" s="25">
        <v>1</v>
      </c>
      <c r="L19" s="23">
        <v>2</v>
      </c>
      <c r="M19" s="23">
        <v>2</v>
      </c>
      <c r="N19" s="23">
        <f t="shared" si="1"/>
        <v>3</v>
      </c>
      <c r="O19" s="26">
        <f t="shared" si="2"/>
        <v>5</v>
      </c>
      <c r="P19" s="38">
        <f t="shared" si="3"/>
        <v>0</v>
      </c>
      <c r="Q19" s="39">
        <f t="shared" si="4"/>
        <v>0</v>
      </c>
      <c r="R19" s="26">
        <f t="shared" si="5"/>
        <v>0</v>
      </c>
      <c r="S19" s="38">
        <f t="shared" si="6"/>
        <v>0</v>
      </c>
      <c r="T19" s="39">
        <f t="shared" si="7"/>
        <v>0</v>
      </c>
      <c r="U19" s="26">
        <f t="shared" si="8"/>
        <v>0</v>
      </c>
      <c r="V19" s="25">
        <f t="shared" si="9"/>
        <v>0</v>
      </c>
      <c r="W19" s="26">
        <f t="shared" si="10"/>
        <v>0</v>
      </c>
      <c r="X19" s="38">
        <f t="shared" si="11"/>
        <v>0</v>
      </c>
      <c r="Y19" s="26">
        <f t="shared" si="12"/>
        <v>0</v>
      </c>
      <c r="Z19" s="46">
        <f t="shared" si="13"/>
        <v>0</v>
      </c>
      <c r="AA19" s="47">
        <f t="shared" si="14"/>
        <v>0</v>
      </c>
      <c r="AB19" s="22">
        <f t="shared" si="15"/>
        <v>0</v>
      </c>
      <c r="AC19" s="53">
        <f t="shared" si="16"/>
        <v>0</v>
      </c>
      <c r="AD19" s="54">
        <f t="shared" si="17"/>
        <v>0</v>
      </c>
      <c r="AE19" s="55">
        <f t="shared" si="18"/>
        <v>0</v>
      </c>
      <c r="AF19" s="53">
        <f t="shared" si="19"/>
        <v>0</v>
      </c>
      <c r="AG19" s="55">
        <f t="shared" si="20"/>
        <v>0</v>
      </c>
      <c r="AH19" s="53">
        <f t="shared" si="21"/>
        <v>0</v>
      </c>
      <c r="AI19" s="55">
        <f t="shared" si="22"/>
        <v>0</v>
      </c>
    </row>
    <row r="20" spans="2:35" x14ac:dyDescent="0.45">
      <c r="B20" s="10" t="s">
        <v>9</v>
      </c>
      <c r="C20" s="7">
        <v>4</v>
      </c>
      <c r="D20" s="7">
        <v>16</v>
      </c>
      <c r="E20" s="7" t="s">
        <v>93</v>
      </c>
      <c r="F20" s="34" t="str">
        <f>' Security Checksheet'!M28</f>
        <v>Assess by selecting from the pull-down menu</v>
      </c>
      <c r="G20" s="8" t="str">
        <f t="shared" si="0"/>
        <v>Assess by selecting from the pull-down menu</v>
      </c>
      <c r="I20" s="15">
        <v>16</v>
      </c>
      <c r="J20" s="15" t="s">
        <v>48</v>
      </c>
      <c r="K20" s="25">
        <v>2</v>
      </c>
      <c r="L20" s="23">
        <v>15</v>
      </c>
      <c r="M20" s="23">
        <v>2</v>
      </c>
      <c r="N20" s="23">
        <f t="shared" si="1"/>
        <v>17</v>
      </c>
      <c r="O20" s="26">
        <f t="shared" si="2"/>
        <v>19</v>
      </c>
      <c r="P20" s="38">
        <f t="shared" si="3"/>
        <v>0</v>
      </c>
      <c r="Q20" s="39">
        <f t="shared" si="4"/>
        <v>0</v>
      </c>
      <c r="R20" s="26">
        <f t="shared" si="5"/>
        <v>0</v>
      </c>
      <c r="S20" s="38">
        <f t="shared" si="6"/>
        <v>0</v>
      </c>
      <c r="T20" s="39">
        <f t="shared" si="7"/>
        <v>0</v>
      </c>
      <c r="U20" s="26">
        <f t="shared" si="8"/>
        <v>0</v>
      </c>
      <c r="V20" s="25">
        <f t="shared" si="9"/>
        <v>0</v>
      </c>
      <c r="W20" s="26">
        <f t="shared" si="10"/>
        <v>0</v>
      </c>
      <c r="X20" s="38">
        <f t="shared" si="11"/>
        <v>0</v>
      </c>
      <c r="Y20" s="26">
        <f t="shared" si="12"/>
        <v>0</v>
      </c>
      <c r="Z20" s="46">
        <f t="shared" si="13"/>
        <v>0</v>
      </c>
      <c r="AA20" s="47">
        <f t="shared" si="14"/>
        <v>0</v>
      </c>
      <c r="AB20" s="22">
        <f t="shared" si="15"/>
        <v>0</v>
      </c>
      <c r="AC20" s="53">
        <f t="shared" si="16"/>
        <v>0</v>
      </c>
      <c r="AD20" s="54">
        <f t="shared" si="17"/>
        <v>0</v>
      </c>
      <c r="AE20" s="55">
        <f t="shared" si="18"/>
        <v>0</v>
      </c>
      <c r="AF20" s="53">
        <f t="shared" si="19"/>
        <v>0</v>
      </c>
      <c r="AG20" s="55">
        <f t="shared" si="20"/>
        <v>0</v>
      </c>
      <c r="AH20" s="53">
        <f t="shared" si="21"/>
        <v>0</v>
      </c>
      <c r="AI20" s="55">
        <f t="shared" si="22"/>
        <v>0</v>
      </c>
    </row>
    <row r="21" spans="2:35" x14ac:dyDescent="0.45">
      <c r="B21" s="11" t="s">
        <v>9</v>
      </c>
      <c r="C21" s="12">
        <v>4</v>
      </c>
      <c r="D21" s="12">
        <v>17</v>
      </c>
      <c r="E21" s="12" t="s">
        <v>92</v>
      </c>
      <c r="F21" s="35" t="str">
        <f>' Security Checksheet'!M29</f>
        <v>Assess by selecting from the pull-down menu</v>
      </c>
      <c r="G21" s="13" t="str">
        <f t="shared" si="0"/>
        <v>Assess by selecting from the pull-down menu</v>
      </c>
      <c r="I21" s="15">
        <v>17</v>
      </c>
      <c r="J21" s="15" t="s">
        <v>49</v>
      </c>
      <c r="K21" s="25">
        <v>0</v>
      </c>
      <c r="L21" s="23">
        <v>10</v>
      </c>
      <c r="M21" s="23">
        <v>0</v>
      </c>
      <c r="N21" s="23">
        <f t="shared" si="1"/>
        <v>10</v>
      </c>
      <c r="O21" s="26">
        <f t="shared" si="2"/>
        <v>10</v>
      </c>
      <c r="P21" s="38">
        <f t="shared" si="3"/>
        <v>0</v>
      </c>
      <c r="Q21" s="39">
        <f t="shared" si="4"/>
        <v>0</v>
      </c>
      <c r="R21" s="26">
        <f t="shared" si="5"/>
        <v>0</v>
      </c>
      <c r="S21" s="38">
        <f t="shared" si="6"/>
        <v>0</v>
      </c>
      <c r="T21" s="39">
        <f t="shared" si="7"/>
        <v>0</v>
      </c>
      <c r="U21" s="26">
        <f t="shared" si="8"/>
        <v>0</v>
      </c>
      <c r="V21" s="25">
        <f t="shared" si="9"/>
        <v>0</v>
      </c>
      <c r="W21" s="26">
        <f t="shared" si="10"/>
        <v>0</v>
      </c>
      <c r="X21" s="38">
        <f t="shared" si="11"/>
        <v>0</v>
      </c>
      <c r="Y21" s="26">
        <f t="shared" si="12"/>
        <v>0</v>
      </c>
      <c r="Z21" s="46">
        <f>IFERROR($P21/$K21,1)</f>
        <v>1</v>
      </c>
      <c r="AA21" s="47">
        <f t="shared" si="14"/>
        <v>0</v>
      </c>
      <c r="AB21" s="22">
        <f t="shared" si="15"/>
        <v>1</v>
      </c>
      <c r="AC21" s="53">
        <f t="shared" si="16"/>
        <v>1</v>
      </c>
      <c r="AD21" s="54">
        <f t="shared" si="17"/>
        <v>0</v>
      </c>
      <c r="AE21" s="55">
        <f t="shared" si="18"/>
        <v>1</v>
      </c>
      <c r="AF21" s="53">
        <f t="shared" si="19"/>
        <v>0</v>
      </c>
      <c r="AG21" s="55">
        <f t="shared" si="20"/>
        <v>0</v>
      </c>
      <c r="AH21" s="53">
        <f t="shared" si="21"/>
        <v>0</v>
      </c>
      <c r="AI21" s="55">
        <f t="shared" si="22"/>
        <v>0</v>
      </c>
    </row>
    <row r="22" spans="2:35" x14ac:dyDescent="0.45">
      <c r="B22" s="9" t="s">
        <v>11</v>
      </c>
      <c r="C22" s="4">
        <v>5</v>
      </c>
      <c r="D22" s="4">
        <v>18</v>
      </c>
      <c r="E22" s="4" t="s">
        <v>93</v>
      </c>
      <c r="F22" s="33" t="str">
        <f>' Security Checksheet'!M30</f>
        <v>Assess by selecting from the pull-down menu</v>
      </c>
      <c r="G22" s="5" t="str">
        <f t="shared" si="0"/>
        <v>Assess by selecting from the pull-down menu</v>
      </c>
      <c r="I22" s="15">
        <v>18</v>
      </c>
      <c r="J22" s="15" t="s">
        <v>50</v>
      </c>
      <c r="K22" s="25">
        <v>4</v>
      </c>
      <c r="L22" s="23">
        <v>4</v>
      </c>
      <c r="M22" s="23">
        <v>2</v>
      </c>
      <c r="N22" s="23">
        <f t="shared" si="1"/>
        <v>8</v>
      </c>
      <c r="O22" s="26">
        <f t="shared" si="2"/>
        <v>10</v>
      </c>
      <c r="P22" s="38">
        <f t="shared" si="3"/>
        <v>0</v>
      </c>
      <c r="Q22" s="39">
        <f t="shared" si="4"/>
        <v>0</v>
      </c>
      <c r="R22" s="26">
        <f t="shared" si="5"/>
        <v>0</v>
      </c>
      <c r="S22" s="38">
        <f t="shared" si="6"/>
        <v>0</v>
      </c>
      <c r="T22" s="39">
        <f t="shared" si="7"/>
        <v>0</v>
      </c>
      <c r="U22" s="26">
        <f t="shared" si="8"/>
        <v>0</v>
      </c>
      <c r="V22" s="25">
        <f t="shared" si="9"/>
        <v>0</v>
      </c>
      <c r="W22" s="26">
        <f t="shared" si="10"/>
        <v>0</v>
      </c>
      <c r="X22" s="38">
        <f t="shared" si="11"/>
        <v>0</v>
      </c>
      <c r="Y22" s="26">
        <f t="shared" si="12"/>
        <v>0</v>
      </c>
      <c r="Z22" s="46">
        <f t="shared" si="13"/>
        <v>0</v>
      </c>
      <c r="AA22" s="47">
        <f t="shared" si="14"/>
        <v>0</v>
      </c>
      <c r="AB22" s="22">
        <f t="shared" si="15"/>
        <v>0</v>
      </c>
      <c r="AC22" s="53">
        <f t="shared" si="16"/>
        <v>0</v>
      </c>
      <c r="AD22" s="54">
        <f t="shared" si="17"/>
        <v>0</v>
      </c>
      <c r="AE22" s="55">
        <f t="shared" si="18"/>
        <v>0</v>
      </c>
      <c r="AF22" s="53">
        <f t="shared" si="19"/>
        <v>0</v>
      </c>
      <c r="AG22" s="55">
        <f t="shared" si="20"/>
        <v>0</v>
      </c>
      <c r="AH22" s="53">
        <f t="shared" si="21"/>
        <v>0</v>
      </c>
      <c r="AI22" s="55">
        <f t="shared" si="22"/>
        <v>0</v>
      </c>
    </row>
    <row r="23" spans="2:35" x14ac:dyDescent="0.45">
      <c r="B23" s="10" t="s">
        <v>11</v>
      </c>
      <c r="C23" s="7">
        <v>5</v>
      </c>
      <c r="D23" s="7">
        <v>19</v>
      </c>
      <c r="E23" s="7" t="s">
        <v>93</v>
      </c>
      <c r="F23" s="34" t="str">
        <f>' Security Checksheet'!M31</f>
        <v>Assess by selecting from the pull-down menu</v>
      </c>
      <c r="G23" s="8" t="str">
        <f t="shared" si="0"/>
        <v>Assess by selecting from the pull-down menu</v>
      </c>
      <c r="I23" s="15">
        <v>19</v>
      </c>
      <c r="J23" s="15" t="s">
        <v>51</v>
      </c>
      <c r="K23" s="25">
        <v>1</v>
      </c>
      <c r="L23" s="23">
        <v>2</v>
      </c>
      <c r="M23" s="23">
        <v>3</v>
      </c>
      <c r="N23" s="23">
        <f t="shared" si="1"/>
        <v>3</v>
      </c>
      <c r="O23" s="26">
        <f t="shared" si="2"/>
        <v>6</v>
      </c>
      <c r="P23" s="38">
        <f t="shared" si="3"/>
        <v>0</v>
      </c>
      <c r="Q23" s="39">
        <f t="shared" si="4"/>
        <v>0</v>
      </c>
      <c r="R23" s="26">
        <f t="shared" si="5"/>
        <v>0</v>
      </c>
      <c r="S23" s="38">
        <f t="shared" si="6"/>
        <v>0</v>
      </c>
      <c r="T23" s="39">
        <f t="shared" si="7"/>
        <v>0</v>
      </c>
      <c r="U23" s="26">
        <f t="shared" si="8"/>
        <v>0</v>
      </c>
      <c r="V23" s="25">
        <f t="shared" si="9"/>
        <v>0</v>
      </c>
      <c r="W23" s="26">
        <f t="shared" si="10"/>
        <v>0</v>
      </c>
      <c r="X23" s="38">
        <f t="shared" si="11"/>
        <v>0</v>
      </c>
      <c r="Y23" s="26">
        <f t="shared" si="12"/>
        <v>0</v>
      </c>
      <c r="Z23" s="46">
        <f t="shared" si="13"/>
        <v>0</v>
      </c>
      <c r="AA23" s="47">
        <f t="shared" si="14"/>
        <v>0</v>
      </c>
      <c r="AB23" s="22">
        <f t="shared" si="15"/>
        <v>0</v>
      </c>
      <c r="AC23" s="53">
        <f t="shared" si="16"/>
        <v>0</v>
      </c>
      <c r="AD23" s="54">
        <f t="shared" si="17"/>
        <v>0</v>
      </c>
      <c r="AE23" s="55">
        <f t="shared" si="18"/>
        <v>0</v>
      </c>
      <c r="AF23" s="53">
        <f t="shared" si="19"/>
        <v>0</v>
      </c>
      <c r="AG23" s="55">
        <f t="shared" si="20"/>
        <v>0</v>
      </c>
      <c r="AH23" s="53">
        <f t="shared" si="21"/>
        <v>0</v>
      </c>
      <c r="AI23" s="55">
        <f t="shared" si="22"/>
        <v>0</v>
      </c>
    </row>
    <row r="24" spans="2:35" x14ac:dyDescent="0.45">
      <c r="B24" s="11" t="s">
        <v>11</v>
      </c>
      <c r="C24" s="12">
        <v>5</v>
      </c>
      <c r="D24" s="12">
        <v>20</v>
      </c>
      <c r="E24" s="12" t="s">
        <v>93</v>
      </c>
      <c r="F24" s="35" t="str">
        <f>' Security Checksheet'!M32</f>
        <v>Assess by selecting from the pull-down menu</v>
      </c>
      <c r="G24" s="13" t="str">
        <f t="shared" si="0"/>
        <v>Assess by selecting from the pull-down menu</v>
      </c>
      <c r="I24" s="15">
        <v>20</v>
      </c>
      <c r="J24" s="15" t="s">
        <v>52</v>
      </c>
      <c r="K24" s="25">
        <v>0</v>
      </c>
      <c r="L24" s="23">
        <v>1</v>
      </c>
      <c r="M24" s="23">
        <v>1</v>
      </c>
      <c r="N24" s="23">
        <f t="shared" si="1"/>
        <v>1</v>
      </c>
      <c r="O24" s="26">
        <f t="shared" si="2"/>
        <v>2</v>
      </c>
      <c r="P24" s="38">
        <f t="shared" si="3"/>
        <v>0</v>
      </c>
      <c r="Q24" s="39">
        <f t="shared" si="4"/>
        <v>0</v>
      </c>
      <c r="R24" s="26">
        <f t="shared" si="5"/>
        <v>0</v>
      </c>
      <c r="S24" s="38">
        <f t="shared" si="6"/>
        <v>0</v>
      </c>
      <c r="T24" s="39">
        <f t="shared" si="7"/>
        <v>0</v>
      </c>
      <c r="U24" s="26">
        <f t="shared" si="8"/>
        <v>0</v>
      </c>
      <c r="V24" s="25">
        <f t="shared" si="9"/>
        <v>0</v>
      </c>
      <c r="W24" s="26">
        <f t="shared" si="10"/>
        <v>0</v>
      </c>
      <c r="X24" s="38">
        <f t="shared" si="11"/>
        <v>0</v>
      </c>
      <c r="Y24" s="26">
        <f t="shared" si="12"/>
        <v>0</v>
      </c>
      <c r="Z24" s="46">
        <f t="shared" si="13"/>
        <v>1</v>
      </c>
      <c r="AA24" s="47">
        <f t="shared" si="14"/>
        <v>0</v>
      </c>
      <c r="AB24" s="22">
        <f t="shared" si="15"/>
        <v>0</v>
      </c>
      <c r="AC24" s="53">
        <f t="shared" si="16"/>
        <v>1</v>
      </c>
      <c r="AD24" s="54">
        <f t="shared" si="17"/>
        <v>0</v>
      </c>
      <c r="AE24" s="55">
        <f t="shared" si="18"/>
        <v>0</v>
      </c>
      <c r="AF24" s="53">
        <f t="shared" si="19"/>
        <v>0</v>
      </c>
      <c r="AG24" s="55">
        <f t="shared" si="20"/>
        <v>0</v>
      </c>
      <c r="AH24" s="53">
        <f t="shared" si="21"/>
        <v>0</v>
      </c>
      <c r="AI24" s="55">
        <f t="shared" si="22"/>
        <v>0</v>
      </c>
    </row>
    <row r="25" spans="2:35" x14ac:dyDescent="0.45">
      <c r="B25" s="9" t="s">
        <v>12</v>
      </c>
      <c r="C25" s="4">
        <v>6</v>
      </c>
      <c r="D25" s="4">
        <v>21</v>
      </c>
      <c r="E25" s="4" t="s">
        <v>94</v>
      </c>
      <c r="F25" s="33" t="str">
        <f>' Security Checksheet'!M33</f>
        <v>Assess by selecting from the pull-down menu</v>
      </c>
      <c r="G25" s="5" t="str">
        <f t="shared" si="0"/>
        <v>Assess by selecting from the pull-down menu</v>
      </c>
      <c r="I25" s="15">
        <v>21</v>
      </c>
      <c r="J25" s="15" t="s">
        <v>53</v>
      </c>
      <c r="K25" s="25">
        <v>0</v>
      </c>
      <c r="L25" s="23">
        <v>5</v>
      </c>
      <c r="M25" s="23">
        <v>0</v>
      </c>
      <c r="N25" s="23">
        <f t="shared" si="1"/>
        <v>5</v>
      </c>
      <c r="O25" s="26">
        <f t="shared" si="2"/>
        <v>5</v>
      </c>
      <c r="P25" s="38">
        <f t="shared" si="3"/>
        <v>0</v>
      </c>
      <c r="Q25" s="39">
        <f t="shared" si="4"/>
        <v>0</v>
      </c>
      <c r="R25" s="26">
        <f t="shared" si="5"/>
        <v>0</v>
      </c>
      <c r="S25" s="38">
        <f t="shared" si="6"/>
        <v>0</v>
      </c>
      <c r="T25" s="39">
        <f t="shared" si="7"/>
        <v>0</v>
      </c>
      <c r="U25" s="26">
        <f t="shared" si="8"/>
        <v>0</v>
      </c>
      <c r="V25" s="25">
        <f t="shared" si="9"/>
        <v>0</v>
      </c>
      <c r="W25" s="26">
        <f t="shared" si="10"/>
        <v>0</v>
      </c>
      <c r="X25" s="38">
        <f t="shared" si="11"/>
        <v>0</v>
      </c>
      <c r="Y25" s="26">
        <f t="shared" si="12"/>
        <v>0</v>
      </c>
      <c r="Z25" s="46">
        <f t="shared" si="13"/>
        <v>1</v>
      </c>
      <c r="AA25" s="47">
        <f t="shared" si="14"/>
        <v>0</v>
      </c>
      <c r="AB25" s="22">
        <f t="shared" si="15"/>
        <v>1</v>
      </c>
      <c r="AC25" s="53">
        <f t="shared" si="16"/>
        <v>1</v>
      </c>
      <c r="AD25" s="54">
        <f t="shared" si="17"/>
        <v>0</v>
      </c>
      <c r="AE25" s="55">
        <f t="shared" si="18"/>
        <v>1</v>
      </c>
      <c r="AF25" s="53">
        <f t="shared" si="19"/>
        <v>0</v>
      </c>
      <c r="AG25" s="55">
        <f t="shared" si="20"/>
        <v>0</v>
      </c>
      <c r="AH25" s="53">
        <f t="shared" si="21"/>
        <v>0</v>
      </c>
      <c r="AI25" s="55">
        <f t="shared" si="22"/>
        <v>0</v>
      </c>
    </row>
    <row r="26" spans="2:35" x14ac:dyDescent="0.45">
      <c r="B26" s="10" t="s">
        <v>12</v>
      </c>
      <c r="C26" s="7">
        <v>6</v>
      </c>
      <c r="D26" s="7">
        <v>22</v>
      </c>
      <c r="E26" s="7" t="s">
        <v>94</v>
      </c>
      <c r="F26" s="34" t="str">
        <f>' Security Checksheet'!M34</f>
        <v>Assess by selecting from the pull-down menu</v>
      </c>
      <c r="G26" s="8" t="str">
        <f t="shared" si="0"/>
        <v>Assess by selecting from the pull-down menu</v>
      </c>
      <c r="I26" s="15">
        <v>22</v>
      </c>
      <c r="J26" s="15" t="s">
        <v>54</v>
      </c>
      <c r="K26" s="25">
        <v>2</v>
      </c>
      <c r="L26" s="23">
        <v>3</v>
      </c>
      <c r="M26" s="23">
        <v>1</v>
      </c>
      <c r="N26" s="23">
        <f t="shared" si="1"/>
        <v>5</v>
      </c>
      <c r="O26" s="26">
        <f t="shared" si="2"/>
        <v>6</v>
      </c>
      <c r="P26" s="38">
        <f t="shared" si="3"/>
        <v>0</v>
      </c>
      <c r="Q26" s="39">
        <f t="shared" si="4"/>
        <v>0</v>
      </c>
      <c r="R26" s="26">
        <f t="shared" si="5"/>
        <v>0</v>
      </c>
      <c r="S26" s="38">
        <f t="shared" si="6"/>
        <v>0</v>
      </c>
      <c r="T26" s="39">
        <f t="shared" si="7"/>
        <v>0</v>
      </c>
      <c r="U26" s="26">
        <f t="shared" si="8"/>
        <v>0</v>
      </c>
      <c r="V26" s="25">
        <f t="shared" si="9"/>
        <v>0</v>
      </c>
      <c r="W26" s="26">
        <f t="shared" si="10"/>
        <v>0</v>
      </c>
      <c r="X26" s="38">
        <f t="shared" si="11"/>
        <v>0</v>
      </c>
      <c r="Y26" s="26">
        <f t="shared" si="12"/>
        <v>0</v>
      </c>
      <c r="Z26" s="46">
        <f t="shared" si="13"/>
        <v>0</v>
      </c>
      <c r="AA26" s="47">
        <f t="shared" si="14"/>
        <v>0</v>
      </c>
      <c r="AB26" s="22">
        <f t="shared" si="15"/>
        <v>0</v>
      </c>
      <c r="AC26" s="53">
        <f t="shared" si="16"/>
        <v>0</v>
      </c>
      <c r="AD26" s="54">
        <f t="shared" si="17"/>
        <v>0</v>
      </c>
      <c r="AE26" s="55">
        <f t="shared" si="18"/>
        <v>0</v>
      </c>
      <c r="AF26" s="53">
        <f t="shared" si="19"/>
        <v>0</v>
      </c>
      <c r="AG26" s="55">
        <f t="shared" si="20"/>
        <v>0</v>
      </c>
      <c r="AH26" s="53">
        <f t="shared" si="21"/>
        <v>0</v>
      </c>
      <c r="AI26" s="55">
        <f t="shared" si="22"/>
        <v>0</v>
      </c>
    </row>
    <row r="27" spans="2:35" x14ac:dyDescent="0.45">
      <c r="B27" s="10" t="s">
        <v>12</v>
      </c>
      <c r="C27" s="7">
        <v>6</v>
      </c>
      <c r="D27" s="7">
        <v>23</v>
      </c>
      <c r="E27" s="7" t="s">
        <v>92</v>
      </c>
      <c r="F27" s="34" t="str">
        <f>' Security Checksheet'!M35</f>
        <v>Assess by selecting from the pull-down menu</v>
      </c>
      <c r="G27" s="8" t="str">
        <f t="shared" si="0"/>
        <v>Assess by selecting from the pull-down menu</v>
      </c>
      <c r="I27" s="15">
        <v>23</v>
      </c>
      <c r="J27" s="15" t="s">
        <v>55</v>
      </c>
      <c r="K27" s="25">
        <v>0</v>
      </c>
      <c r="L27" s="23">
        <v>4</v>
      </c>
      <c r="M27" s="23">
        <v>2</v>
      </c>
      <c r="N27" s="23">
        <f t="shared" si="1"/>
        <v>4</v>
      </c>
      <c r="O27" s="26">
        <f t="shared" si="2"/>
        <v>6</v>
      </c>
      <c r="P27" s="38">
        <f t="shared" si="3"/>
        <v>0</v>
      </c>
      <c r="Q27" s="39">
        <f t="shared" si="4"/>
        <v>0</v>
      </c>
      <c r="R27" s="26">
        <f t="shared" si="5"/>
        <v>0</v>
      </c>
      <c r="S27" s="38">
        <f t="shared" si="6"/>
        <v>0</v>
      </c>
      <c r="T27" s="39">
        <f t="shared" si="7"/>
        <v>0</v>
      </c>
      <c r="U27" s="26">
        <f t="shared" si="8"/>
        <v>0</v>
      </c>
      <c r="V27" s="25">
        <f t="shared" si="9"/>
        <v>0</v>
      </c>
      <c r="W27" s="26">
        <f t="shared" si="10"/>
        <v>0</v>
      </c>
      <c r="X27" s="38">
        <f t="shared" si="11"/>
        <v>0</v>
      </c>
      <c r="Y27" s="26">
        <f t="shared" si="12"/>
        <v>0</v>
      </c>
      <c r="Z27" s="46">
        <f t="shared" si="13"/>
        <v>1</v>
      </c>
      <c r="AA27" s="47">
        <f t="shared" si="14"/>
        <v>0</v>
      </c>
      <c r="AB27" s="22">
        <f t="shared" si="15"/>
        <v>0</v>
      </c>
      <c r="AC27" s="53">
        <f t="shared" si="16"/>
        <v>1</v>
      </c>
      <c r="AD27" s="54">
        <f t="shared" si="17"/>
        <v>0</v>
      </c>
      <c r="AE27" s="55">
        <f t="shared" si="18"/>
        <v>0</v>
      </c>
      <c r="AF27" s="53">
        <f t="shared" si="19"/>
        <v>0</v>
      </c>
      <c r="AG27" s="55">
        <f t="shared" si="20"/>
        <v>0</v>
      </c>
      <c r="AH27" s="53">
        <f t="shared" si="21"/>
        <v>0</v>
      </c>
      <c r="AI27" s="55">
        <f t="shared" si="22"/>
        <v>0</v>
      </c>
    </row>
    <row r="28" spans="2:35" ht="18.600000000000001" thickBot="1" x14ac:dyDescent="0.5">
      <c r="B28" s="10" t="s">
        <v>12</v>
      </c>
      <c r="C28" s="7">
        <v>6</v>
      </c>
      <c r="D28" s="7">
        <v>24</v>
      </c>
      <c r="E28" s="7" t="s">
        <v>93</v>
      </c>
      <c r="F28" s="34" t="str">
        <f>' Security Checksheet'!M36</f>
        <v>Assess by selecting from the pull-down menu</v>
      </c>
      <c r="G28" s="8" t="str">
        <f t="shared" si="0"/>
        <v>Assess by selecting from the pull-down menu</v>
      </c>
      <c r="I28" s="15">
        <v>24</v>
      </c>
      <c r="J28" s="15" t="s">
        <v>56</v>
      </c>
      <c r="K28" s="25">
        <v>3</v>
      </c>
      <c r="L28" s="23">
        <v>3</v>
      </c>
      <c r="M28" s="23">
        <v>0</v>
      </c>
      <c r="N28" s="23">
        <f t="shared" si="1"/>
        <v>6</v>
      </c>
      <c r="O28" s="26">
        <f t="shared" si="2"/>
        <v>6</v>
      </c>
      <c r="P28" s="38">
        <f t="shared" si="3"/>
        <v>0</v>
      </c>
      <c r="Q28" s="39">
        <f t="shared" si="4"/>
        <v>0</v>
      </c>
      <c r="R28" s="26">
        <f t="shared" si="5"/>
        <v>0</v>
      </c>
      <c r="S28" s="38">
        <f t="shared" si="6"/>
        <v>0</v>
      </c>
      <c r="T28" s="39">
        <f t="shared" si="7"/>
        <v>0</v>
      </c>
      <c r="U28" s="26">
        <f t="shared" si="8"/>
        <v>0</v>
      </c>
      <c r="V28" s="25">
        <f t="shared" si="9"/>
        <v>0</v>
      </c>
      <c r="W28" s="26">
        <f t="shared" si="10"/>
        <v>0</v>
      </c>
      <c r="X28" s="38">
        <f t="shared" si="11"/>
        <v>0</v>
      </c>
      <c r="Y28" s="26">
        <f t="shared" si="12"/>
        <v>0</v>
      </c>
      <c r="Z28" s="46">
        <f t="shared" si="13"/>
        <v>0</v>
      </c>
      <c r="AA28" s="47">
        <f t="shared" si="14"/>
        <v>0</v>
      </c>
      <c r="AB28" s="22">
        <f t="shared" si="15"/>
        <v>1</v>
      </c>
      <c r="AC28" s="56">
        <f t="shared" si="16"/>
        <v>0</v>
      </c>
      <c r="AD28" s="57">
        <f t="shared" si="17"/>
        <v>0</v>
      </c>
      <c r="AE28" s="58">
        <f t="shared" si="18"/>
        <v>1</v>
      </c>
      <c r="AF28" s="56">
        <f t="shared" si="19"/>
        <v>0</v>
      </c>
      <c r="AG28" s="58">
        <f t="shared" si="20"/>
        <v>0</v>
      </c>
      <c r="AH28" s="56">
        <f t="shared" si="21"/>
        <v>0</v>
      </c>
      <c r="AI28" s="58">
        <f t="shared" si="22"/>
        <v>0</v>
      </c>
    </row>
    <row r="29" spans="2:35" ht="18.600000000000001" thickTop="1" x14ac:dyDescent="0.45">
      <c r="B29" s="10" t="s">
        <v>12</v>
      </c>
      <c r="C29" s="7">
        <v>6</v>
      </c>
      <c r="D29" s="7">
        <v>25</v>
      </c>
      <c r="E29" s="7" t="s">
        <v>94</v>
      </c>
      <c r="F29" s="34" t="str">
        <f>' Security Checksheet'!M37</f>
        <v>Assess by selecting from the pull-down menu</v>
      </c>
      <c r="G29" s="8" t="str">
        <f t="shared" si="0"/>
        <v>Assess by selecting from the pull-down menu</v>
      </c>
      <c r="I29" s="30"/>
      <c r="J29" s="30" t="s">
        <v>66</v>
      </c>
      <c r="K29" s="27">
        <f>SUM(K5:K28)</f>
        <v>50</v>
      </c>
      <c r="L29" s="28">
        <f>SUM(L5:L28)</f>
        <v>74</v>
      </c>
      <c r="M29" s="28">
        <f>SUM(M5:M28)</f>
        <v>29</v>
      </c>
      <c r="N29" s="28">
        <f t="shared" si="1"/>
        <v>124</v>
      </c>
      <c r="O29" s="29">
        <f t="shared" si="2"/>
        <v>153</v>
      </c>
      <c r="P29" s="40">
        <f t="shared" ref="P29:Y29" si="23">SUM(P5:P28)</f>
        <v>0</v>
      </c>
      <c r="Q29" s="41">
        <f t="shared" si="23"/>
        <v>0</v>
      </c>
      <c r="R29" s="29">
        <f t="shared" si="23"/>
        <v>0</v>
      </c>
      <c r="S29" s="40">
        <f t="shared" si="23"/>
        <v>0</v>
      </c>
      <c r="T29" s="41">
        <f t="shared" si="23"/>
        <v>0</v>
      </c>
      <c r="U29" s="29">
        <f t="shared" si="23"/>
        <v>0</v>
      </c>
      <c r="V29" s="27">
        <f t="shared" si="23"/>
        <v>0</v>
      </c>
      <c r="W29" s="29">
        <f t="shared" si="23"/>
        <v>0</v>
      </c>
      <c r="X29" s="40">
        <f t="shared" si="23"/>
        <v>0</v>
      </c>
      <c r="Y29" s="29">
        <f t="shared" si="23"/>
        <v>0</v>
      </c>
      <c r="Z29" s="48">
        <f t="shared" si="13"/>
        <v>0</v>
      </c>
      <c r="AA29" s="49">
        <f t="shared" si="14"/>
        <v>0</v>
      </c>
      <c r="AB29" s="31">
        <f t="shared" si="15"/>
        <v>0</v>
      </c>
      <c r="AC29" s="48">
        <f t="shared" si="16"/>
        <v>0</v>
      </c>
      <c r="AD29" s="49">
        <f t="shared" si="17"/>
        <v>0</v>
      </c>
      <c r="AE29" s="31">
        <f t="shared" si="18"/>
        <v>0</v>
      </c>
      <c r="AF29" s="48">
        <f t="shared" si="19"/>
        <v>0</v>
      </c>
      <c r="AG29" s="31">
        <f t="shared" si="20"/>
        <v>0</v>
      </c>
      <c r="AH29" s="48">
        <f t="shared" si="21"/>
        <v>0</v>
      </c>
      <c r="AI29" s="31">
        <f t="shared" si="22"/>
        <v>0</v>
      </c>
    </row>
    <row r="30" spans="2:35" x14ac:dyDescent="0.45">
      <c r="B30" s="10" t="s">
        <v>12</v>
      </c>
      <c r="C30" s="7">
        <v>6</v>
      </c>
      <c r="D30" s="7">
        <v>26</v>
      </c>
      <c r="E30" s="7" t="s">
        <v>93</v>
      </c>
      <c r="F30" s="34" t="str">
        <f>' Security Checksheet'!M38</f>
        <v>Assess by selecting from the pull-down menu</v>
      </c>
      <c r="G30" s="8" t="str">
        <f t="shared" si="0"/>
        <v>Assess by selecting from the pull-down menu</v>
      </c>
      <c r="AF30" t="s">
        <v>64</v>
      </c>
      <c r="AG30" t="s">
        <v>64</v>
      </c>
      <c r="AH30" t="s">
        <v>65</v>
      </c>
      <c r="AI30" t="s">
        <v>65</v>
      </c>
    </row>
    <row r="31" spans="2:35" x14ac:dyDescent="0.45">
      <c r="B31" s="11" t="s">
        <v>12</v>
      </c>
      <c r="C31" s="12">
        <v>6</v>
      </c>
      <c r="D31" s="12">
        <v>27</v>
      </c>
      <c r="E31" s="12" t="s">
        <v>92</v>
      </c>
      <c r="F31" s="35" t="str">
        <f>' Security Checksheet'!M39</f>
        <v>Assess by selecting from the pull-down menu</v>
      </c>
      <c r="G31" s="13" t="str">
        <f t="shared" si="0"/>
        <v>Assess by selecting from the pull-down menu</v>
      </c>
    </row>
    <row r="32" spans="2:35" x14ac:dyDescent="0.45">
      <c r="B32" s="9" t="s">
        <v>96</v>
      </c>
      <c r="C32" s="4">
        <v>7</v>
      </c>
      <c r="D32" s="4">
        <v>28</v>
      </c>
      <c r="E32" s="4" t="s">
        <v>93</v>
      </c>
      <c r="F32" s="33" t="str">
        <f>' Security Checksheet'!M40</f>
        <v>Assess by selecting from the pull-down menu</v>
      </c>
      <c r="G32" s="5" t="str">
        <f t="shared" si="0"/>
        <v>Assess by selecting from the pull-down menu</v>
      </c>
    </row>
    <row r="33" spans="2:7" x14ac:dyDescent="0.45">
      <c r="B33" s="10" t="s">
        <v>13</v>
      </c>
      <c r="C33" s="7">
        <v>7</v>
      </c>
      <c r="D33" s="7">
        <v>29</v>
      </c>
      <c r="E33" s="7" t="s">
        <v>93</v>
      </c>
      <c r="F33" s="34" t="str">
        <f>' Security Checksheet'!M41</f>
        <v>Assess by selecting from the pull-down menu</v>
      </c>
      <c r="G33" s="8" t="str">
        <f t="shared" si="0"/>
        <v>Assess by selecting from the pull-down menu</v>
      </c>
    </row>
    <row r="34" spans="2:7" x14ac:dyDescent="0.45">
      <c r="B34" s="10" t="s">
        <v>13</v>
      </c>
      <c r="C34" s="7">
        <v>7</v>
      </c>
      <c r="D34" s="7">
        <v>30</v>
      </c>
      <c r="E34" s="7" t="s">
        <v>93</v>
      </c>
      <c r="F34" s="34" t="str">
        <f>' Security Checksheet'!M42</f>
        <v>Assess by selecting from the pull-down menu</v>
      </c>
      <c r="G34" s="8" t="str">
        <f t="shared" si="0"/>
        <v>Assess by selecting from the pull-down menu</v>
      </c>
    </row>
    <row r="35" spans="2:7" x14ac:dyDescent="0.45">
      <c r="B35" s="10" t="s">
        <v>13</v>
      </c>
      <c r="C35" s="7">
        <v>7</v>
      </c>
      <c r="D35" s="7">
        <v>31</v>
      </c>
      <c r="E35" s="7" t="s">
        <v>92</v>
      </c>
      <c r="F35" s="34" t="str">
        <f>' Security Checksheet'!M43</f>
        <v>Assess by selecting from the pull-down menu</v>
      </c>
      <c r="G35" s="8" t="str">
        <f t="shared" si="0"/>
        <v>Assess by selecting from the pull-down menu</v>
      </c>
    </row>
    <row r="36" spans="2:7" x14ac:dyDescent="0.45">
      <c r="B36" s="10" t="s">
        <v>13</v>
      </c>
      <c r="C36" s="7">
        <v>7</v>
      </c>
      <c r="D36" s="7">
        <v>32</v>
      </c>
      <c r="E36" s="7" t="s">
        <v>92</v>
      </c>
      <c r="F36" s="34" t="str">
        <f>' Security Checksheet'!M44</f>
        <v>Assess by selecting from the pull-down menu</v>
      </c>
      <c r="G36" s="8" t="str">
        <f t="shared" si="0"/>
        <v>Assess by selecting from the pull-down menu</v>
      </c>
    </row>
    <row r="37" spans="2:7" x14ac:dyDescent="0.45">
      <c r="B37" s="10" t="s">
        <v>13</v>
      </c>
      <c r="C37" s="7">
        <v>7</v>
      </c>
      <c r="D37" s="7">
        <v>33</v>
      </c>
      <c r="E37" s="7" t="s">
        <v>92</v>
      </c>
      <c r="F37" s="34" t="str">
        <f>' Security Checksheet'!M45</f>
        <v>Assess by selecting from the pull-down menu</v>
      </c>
      <c r="G37" s="8" t="str">
        <f t="shared" ref="G37:G68" si="24">IF(F37="2+",2,IF(F37="2-",2,IF(F37="1+",1,IF(F37="1-",1,IF(F37="該当なし",2,F37)))))</f>
        <v>Assess by selecting from the pull-down menu</v>
      </c>
    </row>
    <row r="38" spans="2:7" x14ac:dyDescent="0.45">
      <c r="B38" s="10" t="s">
        <v>13</v>
      </c>
      <c r="C38" s="7">
        <v>7</v>
      </c>
      <c r="D38" s="7">
        <v>34</v>
      </c>
      <c r="E38" s="7" t="s">
        <v>92</v>
      </c>
      <c r="F38" s="34" t="str">
        <f>' Security Checksheet'!M46</f>
        <v>Assess by selecting from the pull-down menu</v>
      </c>
      <c r="G38" s="8" t="str">
        <f t="shared" si="24"/>
        <v>Assess by selecting from the pull-down menu</v>
      </c>
    </row>
    <row r="39" spans="2:7" x14ac:dyDescent="0.45">
      <c r="B39" s="10" t="s">
        <v>13</v>
      </c>
      <c r="C39" s="7">
        <v>7</v>
      </c>
      <c r="D39" s="7">
        <v>35</v>
      </c>
      <c r="E39" s="7" t="s">
        <v>92</v>
      </c>
      <c r="F39" s="34" t="str">
        <f>' Security Checksheet'!M47</f>
        <v>Assess by selecting from the pull-down menu</v>
      </c>
      <c r="G39" s="8" t="str">
        <f t="shared" si="24"/>
        <v>Assess by selecting from the pull-down menu</v>
      </c>
    </row>
    <row r="40" spans="2:7" x14ac:dyDescent="0.45">
      <c r="B40" s="10" t="s">
        <v>13</v>
      </c>
      <c r="C40" s="7">
        <v>7</v>
      </c>
      <c r="D40" s="7">
        <v>36</v>
      </c>
      <c r="E40" s="7" t="s">
        <v>92</v>
      </c>
      <c r="F40" s="34" t="str">
        <f>' Security Checksheet'!M48</f>
        <v>Assess by selecting from the pull-down menu</v>
      </c>
      <c r="G40" s="8" t="str">
        <f t="shared" si="24"/>
        <v>Assess by selecting from the pull-down menu</v>
      </c>
    </row>
    <row r="41" spans="2:7" x14ac:dyDescent="0.45">
      <c r="B41" s="10" t="s">
        <v>13</v>
      </c>
      <c r="C41" s="7">
        <v>7</v>
      </c>
      <c r="D41" s="7">
        <v>37</v>
      </c>
      <c r="E41" s="7" t="s">
        <v>94</v>
      </c>
      <c r="F41" s="34" t="str">
        <f>' Security Checksheet'!M49</f>
        <v>Assess by selecting from the pull-down menu</v>
      </c>
      <c r="G41" s="8" t="str">
        <f t="shared" si="24"/>
        <v>Assess by selecting from the pull-down menu</v>
      </c>
    </row>
    <row r="42" spans="2:7" x14ac:dyDescent="0.45">
      <c r="B42" s="10" t="s">
        <v>13</v>
      </c>
      <c r="C42" s="7">
        <v>7</v>
      </c>
      <c r="D42" s="7">
        <v>38</v>
      </c>
      <c r="E42" s="7" t="s">
        <v>93</v>
      </c>
      <c r="F42" s="34" t="str">
        <f>' Security Checksheet'!M50</f>
        <v>Assess by selecting from the pull-down menu</v>
      </c>
      <c r="G42" s="8" t="str">
        <f t="shared" si="24"/>
        <v>Assess by selecting from the pull-down menu</v>
      </c>
    </row>
    <row r="43" spans="2:7" x14ac:dyDescent="0.45">
      <c r="B43" s="10" t="s">
        <v>13</v>
      </c>
      <c r="C43" s="7">
        <v>7</v>
      </c>
      <c r="D43" s="7">
        <v>39</v>
      </c>
      <c r="E43" s="7" t="s">
        <v>94</v>
      </c>
      <c r="F43" s="34" t="str">
        <f>' Security Checksheet'!M51</f>
        <v>Assess by selecting from the pull-down menu</v>
      </c>
      <c r="G43" s="8" t="str">
        <f t="shared" si="24"/>
        <v>Assess by selecting from the pull-down menu</v>
      </c>
    </row>
    <row r="44" spans="2:7" x14ac:dyDescent="0.45">
      <c r="B44" s="10" t="s">
        <v>13</v>
      </c>
      <c r="C44" s="7">
        <v>7</v>
      </c>
      <c r="D44" s="7">
        <v>40</v>
      </c>
      <c r="E44" s="7" t="s">
        <v>93</v>
      </c>
      <c r="F44" s="34" t="str">
        <f>' Security Checksheet'!M52</f>
        <v>Assess by selecting from the pull-down menu</v>
      </c>
      <c r="G44" s="8" t="str">
        <f t="shared" si="24"/>
        <v>Assess by selecting from the pull-down menu</v>
      </c>
    </row>
    <row r="45" spans="2:7" x14ac:dyDescent="0.45">
      <c r="B45" s="9" t="s">
        <v>14</v>
      </c>
      <c r="C45" s="4">
        <v>8</v>
      </c>
      <c r="D45" s="4">
        <v>41</v>
      </c>
      <c r="E45" s="4" t="s">
        <v>94</v>
      </c>
      <c r="F45" s="33" t="str">
        <f>' Security Checksheet'!M53</f>
        <v>Assess by selecting from the pull-down menu</v>
      </c>
      <c r="G45" s="5" t="str">
        <f t="shared" si="24"/>
        <v>Assess by selecting from the pull-down menu</v>
      </c>
    </row>
    <row r="46" spans="2:7" x14ac:dyDescent="0.45">
      <c r="B46" s="10" t="s">
        <v>14</v>
      </c>
      <c r="C46" s="7">
        <v>8</v>
      </c>
      <c r="D46" s="7">
        <v>42</v>
      </c>
      <c r="E46" s="7" t="s">
        <v>94</v>
      </c>
      <c r="F46" s="34" t="str">
        <f>' Security Checksheet'!M54</f>
        <v>Assess by selecting from the pull-down menu</v>
      </c>
      <c r="G46" s="8" t="str">
        <f t="shared" si="24"/>
        <v>Assess by selecting from the pull-down menu</v>
      </c>
    </row>
    <row r="47" spans="2:7" x14ac:dyDescent="0.45">
      <c r="B47" s="10" t="s">
        <v>14</v>
      </c>
      <c r="C47" s="7">
        <v>8</v>
      </c>
      <c r="D47" s="7">
        <v>43</v>
      </c>
      <c r="E47" s="7" t="s">
        <v>94</v>
      </c>
      <c r="F47" s="34" t="str">
        <f>' Security Checksheet'!M55</f>
        <v>Assess by selecting from the pull-down menu</v>
      </c>
      <c r="G47" s="8" t="str">
        <f t="shared" si="24"/>
        <v>Assess by selecting from the pull-down menu</v>
      </c>
    </row>
    <row r="48" spans="2:7" x14ac:dyDescent="0.45">
      <c r="B48" s="10" t="s">
        <v>14</v>
      </c>
      <c r="C48" s="7">
        <v>8</v>
      </c>
      <c r="D48" s="7">
        <v>44</v>
      </c>
      <c r="E48" s="7" t="s">
        <v>93</v>
      </c>
      <c r="F48" s="34" t="str">
        <f>' Security Checksheet'!M56</f>
        <v>Assess by selecting from the pull-down menu</v>
      </c>
      <c r="G48" s="8" t="str">
        <f t="shared" si="24"/>
        <v>Assess by selecting from the pull-down menu</v>
      </c>
    </row>
    <row r="49" spans="2:7" x14ac:dyDescent="0.45">
      <c r="B49" s="10" t="s">
        <v>14</v>
      </c>
      <c r="C49" s="7">
        <v>8</v>
      </c>
      <c r="D49" s="7">
        <v>45</v>
      </c>
      <c r="E49" s="7" t="s">
        <v>94</v>
      </c>
      <c r="F49" s="34" t="str">
        <f>' Security Checksheet'!M57</f>
        <v>Assess by selecting from the pull-down menu</v>
      </c>
      <c r="G49" s="8" t="str">
        <f t="shared" si="24"/>
        <v>Assess by selecting from the pull-down menu</v>
      </c>
    </row>
    <row r="50" spans="2:7" x14ac:dyDescent="0.45">
      <c r="B50" s="10" t="s">
        <v>14</v>
      </c>
      <c r="C50" s="7">
        <v>8</v>
      </c>
      <c r="D50" s="7">
        <v>46</v>
      </c>
      <c r="E50" s="7" t="s">
        <v>93</v>
      </c>
      <c r="F50" s="34" t="str">
        <f>' Security Checksheet'!M58</f>
        <v>Assess by selecting from the pull-down menu</v>
      </c>
      <c r="G50" s="8" t="str">
        <f t="shared" si="24"/>
        <v>Assess by selecting from the pull-down menu</v>
      </c>
    </row>
    <row r="51" spans="2:7" x14ac:dyDescent="0.45">
      <c r="B51" s="10" t="s">
        <v>14</v>
      </c>
      <c r="C51" s="7">
        <v>8</v>
      </c>
      <c r="D51" s="7">
        <v>47</v>
      </c>
      <c r="E51" s="7" t="s">
        <v>94</v>
      </c>
      <c r="F51" s="34" t="str">
        <f>' Security Checksheet'!M59</f>
        <v>Assess by selecting from the pull-down menu</v>
      </c>
      <c r="G51" s="8" t="str">
        <f t="shared" si="24"/>
        <v>Assess by selecting from the pull-down menu</v>
      </c>
    </row>
    <row r="52" spans="2:7" x14ac:dyDescent="0.45">
      <c r="B52" s="11" t="s">
        <v>14</v>
      </c>
      <c r="C52" s="12">
        <v>8</v>
      </c>
      <c r="D52" s="12">
        <v>48</v>
      </c>
      <c r="E52" s="12" t="s">
        <v>94</v>
      </c>
      <c r="F52" s="35" t="str">
        <f>' Security Checksheet'!M60</f>
        <v>Assess by selecting from the pull-down menu</v>
      </c>
      <c r="G52" s="13" t="str">
        <f t="shared" si="24"/>
        <v>Assess by selecting from the pull-down menu</v>
      </c>
    </row>
    <row r="53" spans="2:7" x14ac:dyDescent="0.45">
      <c r="B53" s="10" t="s">
        <v>15</v>
      </c>
      <c r="C53" s="7">
        <v>9</v>
      </c>
      <c r="D53" s="7">
        <v>49</v>
      </c>
      <c r="E53" s="7" t="s">
        <v>93</v>
      </c>
      <c r="F53" s="34" t="str">
        <f>' Security Checksheet'!M61</f>
        <v>Assess by selecting from the pull-down menu</v>
      </c>
      <c r="G53" s="8" t="str">
        <f t="shared" si="24"/>
        <v>Assess by selecting from the pull-down menu</v>
      </c>
    </row>
    <row r="54" spans="2:7" x14ac:dyDescent="0.45">
      <c r="B54" s="10" t="s">
        <v>15</v>
      </c>
      <c r="C54" s="7">
        <v>9</v>
      </c>
      <c r="D54" s="7">
        <v>50</v>
      </c>
      <c r="E54" s="7" t="s">
        <v>92</v>
      </c>
      <c r="F54" s="34" t="str">
        <f>' Security Checksheet'!M62</f>
        <v>Assess by selecting from the pull-down menu</v>
      </c>
      <c r="G54" s="8" t="str">
        <f t="shared" si="24"/>
        <v>Assess by selecting from the pull-down menu</v>
      </c>
    </row>
    <row r="55" spans="2:7" x14ac:dyDescent="0.45">
      <c r="B55" s="10" t="s">
        <v>15</v>
      </c>
      <c r="C55" s="7">
        <v>9</v>
      </c>
      <c r="D55" s="7">
        <v>51</v>
      </c>
      <c r="E55" s="7" t="s">
        <v>93</v>
      </c>
      <c r="F55" s="34" t="str">
        <f>' Security Checksheet'!M63</f>
        <v>Assess by selecting from the pull-down menu</v>
      </c>
      <c r="G55" s="8" t="str">
        <f t="shared" si="24"/>
        <v>Assess by selecting from the pull-down menu</v>
      </c>
    </row>
    <row r="56" spans="2:7" x14ac:dyDescent="0.45">
      <c r="B56" s="10" t="s">
        <v>15</v>
      </c>
      <c r="C56" s="7">
        <v>9</v>
      </c>
      <c r="D56" s="7">
        <v>52</v>
      </c>
      <c r="E56" s="7" t="s">
        <v>93</v>
      </c>
      <c r="F56" s="34" t="str">
        <f>' Security Checksheet'!M64</f>
        <v>Assess by selecting from the pull-down menu</v>
      </c>
      <c r="G56" s="8" t="str">
        <f t="shared" si="24"/>
        <v>Assess by selecting from the pull-down menu</v>
      </c>
    </row>
    <row r="57" spans="2:7" x14ac:dyDescent="0.45">
      <c r="B57" s="15" t="s">
        <v>15</v>
      </c>
      <c r="C57" s="15">
        <v>9</v>
      </c>
      <c r="D57" s="15">
        <v>53</v>
      </c>
      <c r="E57" s="15" t="s">
        <v>92</v>
      </c>
      <c r="F57" s="59" t="str">
        <f>' Security Checksheet'!M65</f>
        <v>Assess by selecting from the pull-down menu</v>
      </c>
      <c r="G57" s="15" t="str">
        <f t="shared" si="24"/>
        <v>Assess by selecting from the pull-down menu</v>
      </c>
    </row>
    <row r="58" spans="2:7" x14ac:dyDescent="0.45">
      <c r="B58" s="60" t="s">
        <v>16</v>
      </c>
      <c r="C58" s="60">
        <v>10</v>
      </c>
      <c r="D58" s="60">
        <v>54</v>
      </c>
      <c r="E58" s="60" t="s">
        <v>93</v>
      </c>
      <c r="F58" s="61" t="str">
        <f>' Security Checksheet'!M66</f>
        <v>Assess by selecting from the pull-down menu</v>
      </c>
      <c r="G58" s="60" t="str">
        <f t="shared" si="24"/>
        <v>Assess by selecting from the pull-down menu</v>
      </c>
    </row>
    <row r="59" spans="2:7" x14ac:dyDescent="0.45">
      <c r="B59" s="15" t="s">
        <v>16</v>
      </c>
      <c r="C59" s="15">
        <v>10</v>
      </c>
      <c r="D59" s="15">
        <v>55</v>
      </c>
      <c r="E59" s="15" t="s">
        <v>92</v>
      </c>
      <c r="F59" s="59" t="str">
        <f>' Security Checksheet'!M67</f>
        <v>Assess by selecting from the pull-down menu</v>
      </c>
      <c r="G59" s="15" t="str">
        <f t="shared" si="24"/>
        <v>Assess by selecting from the pull-down menu</v>
      </c>
    </row>
    <row r="60" spans="2:7" x14ac:dyDescent="0.45">
      <c r="B60" s="10" t="s">
        <v>16</v>
      </c>
      <c r="C60" s="7">
        <v>10</v>
      </c>
      <c r="D60" s="7">
        <v>56</v>
      </c>
      <c r="E60" s="7" t="s">
        <v>93</v>
      </c>
      <c r="F60" s="34" t="str">
        <f>' Security Checksheet'!M68</f>
        <v>Assess by selecting from the pull-down menu</v>
      </c>
      <c r="G60" s="8" t="str">
        <f t="shared" si="24"/>
        <v>Assess by selecting from the pull-down menu</v>
      </c>
    </row>
    <row r="61" spans="2:7" x14ac:dyDescent="0.45">
      <c r="B61" s="10" t="s">
        <v>16</v>
      </c>
      <c r="C61" s="7">
        <v>10</v>
      </c>
      <c r="D61" s="7">
        <v>57</v>
      </c>
      <c r="E61" s="7" t="s">
        <v>92</v>
      </c>
      <c r="F61" s="34" t="str">
        <f>' Security Checksheet'!M69</f>
        <v>Assess by selecting from the pull-down menu</v>
      </c>
      <c r="G61" s="8" t="str">
        <f t="shared" si="24"/>
        <v>Assess by selecting from the pull-down menu</v>
      </c>
    </row>
    <row r="62" spans="2:7" x14ac:dyDescent="0.45">
      <c r="B62" s="10" t="s">
        <v>16</v>
      </c>
      <c r="C62" s="7">
        <v>10</v>
      </c>
      <c r="D62" s="7">
        <v>58</v>
      </c>
      <c r="E62" s="7" t="s">
        <v>93</v>
      </c>
      <c r="F62" s="34" t="str">
        <f>' Security Checksheet'!M70</f>
        <v>Assess by selecting from the pull-down menu</v>
      </c>
      <c r="G62" s="8" t="str">
        <f t="shared" si="24"/>
        <v>Assess by selecting from the pull-down menu</v>
      </c>
    </row>
    <row r="63" spans="2:7" x14ac:dyDescent="0.45">
      <c r="B63" s="9" t="s">
        <v>17</v>
      </c>
      <c r="C63" s="4">
        <v>11</v>
      </c>
      <c r="D63" s="4">
        <v>59</v>
      </c>
      <c r="E63" s="4" t="s">
        <v>93</v>
      </c>
      <c r="F63" s="33" t="str">
        <f>' Security Checksheet'!M71</f>
        <v>Assess by selecting from the pull-down menu</v>
      </c>
      <c r="G63" s="5" t="str">
        <f t="shared" si="24"/>
        <v>Assess by selecting from the pull-down menu</v>
      </c>
    </row>
    <row r="64" spans="2:7" x14ac:dyDescent="0.45">
      <c r="B64" s="10" t="s">
        <v>17</v>
      </c>
      <c r="C64" s="7">
        <v>11</v>
      </c>
      <c r="D64" s="7">
        <v>60</v>
      </c>
      <c r="E64" s="7" t="s">
        <v>93</v>
      </c>
      <c r="F64" s="34" t="str">
        <f>' Security Checksheet'!M72</f>
        <v>Assess by selecting from the pull-down menu</v>
      </c>
      <c r="G64" s="8" t="str">
        <f t="shared" si="24"/>
        <v>Assess by selecting from the pull-down menu</v>
      </c>
    </row>
    <row r="65" spans="2:7" x14ac:dyDescent="0.45">
      <c r="B65" s="10" t="s">
        <v>17</v>
      </c>
      <c r="C65" s="7">
        <v>11</v>
      </c>
      <c r="D65" s="7">
        <v>61</v>
      </c>
      <c r="E65" s="7" t="s">
        <v>92</v>
      </c>
      <c r="F65" s="34" t="str">
        <f>' Security Checksheet'!M73</f>
        <v>Assess by selecting from the pull-down menu</v>
      </c>
      <c r="G65" s="8" t="str">
        <f t="shared" si="24"/>
        <v>Assess by selecting from the pull-down menu</v>
      </c>
    </row>
    <row r="66" spans="2:7" x14ac:dyDescent="0.45">
      <c r="B66" s="10" t="s">
        <v>17</v>
      </c>
      <c r="C66" s="7">
        <v>11</v>
      </c>
      <c r="D66" s="7">
        <v>62</v>
      </c>
      <c r="E66" s="7" t="s">
        <v>93</v>
      </c>
      <c r="F66" s="34" t="str">
        <f>' Security Checksheet'!M74</f>
        <v>Assess by selecting from the pull-down menu</v>
      </c>
      <c r="G66" s="8" t="str">
        <f t="shared" si="24"/>
        <v>Assess by selecting from the pull-down menu</v>
      </c>
    </row>
    <row r="67" spans="2:7" x14ac:dyDescent="0.45">
      <c r="B67" s="10" t="s">
        <v>17</v>
      </c>
      <c r="C67" s="7">
        <v>11</v>
      </c>
      <c r="D67" s="7">
        <v>63</v>
      </c>
      <c r="E67" s="7" t="s">
        <v>94</v>
      </c>
      <c r="F67" s="34" t="str">
        <f>' Security Checksheet'!M75</f>
        <v>Assess by selecting from the pull-down menu</v>
      </c>
      <c r="G67" s="8" t="str">
        <f t="shared" si="24"/>
        <v>Assess by selecting from the pull-down menu</v>
      </c>
    </row>
    <row r="68" spans="2:7" x14ac:dyDescent="0.45">
      <c r="B68" s="10" t="s">
        <v>17</v>
      </c>
      <c r="C68" s="7">
        <v>11</v>
      </c>
      <c r="D68" s="7">
        <v>64</v>
      </c>
      <c r="E68" s="7" t="s">
        <v>92</v>
      </c>
      <c r="F68" s="34" t="str">
        <f>' Security Checksheet'!M76</f>
        <v>Assess by selecting from the pull-down menu</v>
      </c>
      <c r="G68" s="8" t="str">
        <f t="shared" si="24"/>
        <v>Assess by selecting from the pull-down menu</v>
      </c>
    </row>
    <row r="69" spans="2:7" x14ac:dyDescent="0.45">
      <c r="B69" s="10" t="s">
        <v>17</v>
      </c>
      <c r="C69" s="7">
        <v>11</v>
      </c>
      <c r="D69" s="7">
        <v>65</v>
      </c>
      <c r="E69" s="7" t="s">
        <v>92</v>
      </c>
      <c r="F69" s="34" t="str">
        <f>' Security Checksheet'!M77</f>
        <v>Assess by selecting from the pull-down menu</v>
      </c>
      <c r="G69" s="8" t="str">
        <f t="shared" ref="G69:G100" si="25">IF(F69="2+",2,IF(F69="2-",2,IF(F69="1+",1,IF(F69="1-",1,IF(F69="該当なし",2,F69)))))</f>
        <v>Assess by selecting from the pull-down menu</v>
      </c>
    </row>
    <row r="70" spans="2:7" x14ac:dyDescent="0.45">
      <c r="B70" s="9" t="s">
        <v>18</v>
      </c>
      <c r="C70" s="4">
        <v>12</v>
      </c>
      <c r="D70" s="4">
        <v>66</v>
      </c>
      <c r="E70" s="4" t="s">
        <v>93</v>
      </c>
      <c r="F70" s="33" t="str">
        <f>' Security Checksheet'!M78</f>
        <v>Assess by selecting from the pull-down menu</v>
      </c>
      <c r="G70" s="5" t="str">
        <f t="shared" si="25"/>
        <v>Assess by selecting from the pull-down menu</v>
      </c>
    </row>
    <row r="71" spans="2:7" x14ac:dyDescent="0.45">
      <c r="B71" s="10" t="s">
        <v>18</v>
      </c>
      <c r="C71" s="7">
        <v>12</v>
      </c>
      <c r="D71" s="7">
        <v>67</v>
      </c>
      <c r="E71" s="7" t="s">
        <v>94</v>
      </c>
      <c r="F71" s="34" t="str">
        <f>' Security Checksheet'!M79</f>
        <v>Assess by selecting from the pull-down menu</v>
      </c>
      <c r="G71" s="8" t="str">
        <f t="shared" si="25"/>
        <v>Assess by selecting from the pull-down menu</v>
      </c>
    </row>
    <row r="72" spans="2:7" x14ac:dyDescent="0.45">
      <c r="B72" s="10" t="s">
        <v>18</v>
      </c>
      <c r="C72" s="7">
        <v>12</v>
      </c>
      <c r="D72" s="7">
        <v>68</v>
      </c>
      <c r="E72" s="7" t="s">
        <v>93</v>
      </c>
      <c r="F72" s="34" t="str">
        <f>' Security Checksheet'!M80</f>
        <v>Assess by selecting from the pull-down menu</v>
      </c>
      <c r="G72" s="8" t="str">
        <f t="shared" si="25"/>
        <v>Assess by selecting from the pull-down menu</v>
      </c>
    </row>
    <row r="73" spans="2:7" x14ac:dyDescent="0.45">
      <c r="B73" s="10" t="s">
        <v>18</v>
      </c>
      <c r="C73" s="7">
        <v>12</v>
      </c>
      <c r="D73" s="7">
        <v>69</v>
      </c>
      <c r="E73" s="7" t="s">
        <v>93</v>
      </c>
      <c r="F73" s="34" t="str">
        <f>' Security Checksheet'!M81</f>
        <v>Assess by selecting from the pull-down menu</v>
      </c>
      <c r="G73" s="8" t="str">
        <f t="shared" si="25"/>
        <v>Assess by selecting from the pull-down menu</v>
      </c>
    </row>
    <row r="74" spans="2:7" x14ac:dyDescent="0.45">
      <c r="B74" s="9" t="s">
        <v>95</v>
      </c>
      <c r="C74" s="4">
        <v>13</v>
      </c>
      <c r="D74" s="4">
        <v>70</v>
      </c>
      <c r="E74" s="4" t="s">
        <v>93</v>
      </c>
      <c r="F74" s="33" t="str">
        <f>' Security Checksheet'!M82</f>
        <v>Assess by selecting from the pull-down menu</v>
      </c>
      <c r="G74" s="5" t="str">
        <f t="shared" si="25"/>
        <v>Assess by selecting from the pull-down menu</v>
      </c>
    </row>
    <row r="75" spans="2:7" x14ac:dyDescent="0.45">
      <c r="B75" s="10" t="s">
        <v>95</v>
      </c>
      <c r="C75" s="7">
        <v>13</v>
      </c>
      <c r="D75" s="7">
        <v>71</v>
      </c>
      <c r="E75" s="7" t="s">
        <v>94</v>
      </c>
      <c r="F75" s="34" t="str">
        <f>' Security Checksheet'!M83</f>
        <v>Assess by selecting from the pull-down menu</v>
      </c>
      <c r="G75" s="8" t="str">
        <f t="shared" si="25"/>
        <v>Assess by selecting from the pull-down menu</v>
      </c>
    </row>
    <row r="76" spans="2:7" x14ac:dyDescent="0.45">
      <c r="B76" s="10" t="s">
        <v>95</v>
      </c>
      <c r="C76" s="7">
        <v>13</v>
      </c>
      <c r="D76" s="7">
        <v>72</v>
      </c>
      <c r="E76" s="7" t="s">
        <v>94</v>
      </c>
      <c r="F76" s="34" t="str">
        <f>' Security Checksheet'!M84</f>
        <v>Assess by selecting from the pull-down menu</v>
      </c>
      <c r="G76" s="8" t="str">
        <f t="shared" si="25"/>
        <v>Assess by selecting from the pull-down menu</v>
      </c>
    </row>
    <row r="77" spans="2:7" x14ac:dyDescent="0.45">
      <c r="B77" s="10" t="s">
        <v>19</v>
      </c>
      <c r="C77" s="7">
        <v>13</v>
      </c>
      <c r="D77" s="7">
        <v>73</v>
      </c>
      <c r="E77" s="7" t="s">
        <v>94</v>
      </c>
      <c r="F77" s="34" t="str">
        <f>' Security Checksheet'!M85</f>
        <v>Assess by selecting from the pull-down menu</v>
      </c>
      <c r="G77" s="8" t="str">
        <f t="shared" si="25"/>
        <v>Assess by selecting from the pull-down menu</v>
      </c>
    </row>
    <row r="78" spans="2:7" x14ac:dyDescent="0.45">
      <c r="B78" s="9" t="s">
        <v>20</v>
      </c>
      <c r="C78" s="4">
        <v>14</v>
      </c>
      <c r="D78" s="4">
        <v>74</v>
      </c>
      <c r="E78" s="4" t="s">
        <v>92</v>
      </c>
      <c r="F78" s="33" t="str">
        <f>' Security Checksheet'!M86</f>
        <v>Assess by selecting from the pull-down menu</v>
      </c>
      <c r="G78" s="5" t="str">
        <f t="shared" si="25"/>
        <v>Assess by selecting from the pull-down menu</v>
      </c>
    </row>
    <row r="79" spans="2:7" x14ac:dyDescent="0.45">
      <c r="B79" s="10" t="s">
        <v>20</v>
      </c>
      <c r="C79" s="7">
        <v>14</v>
      </c>
      <c r="D79" s="7">
        <v>75</v>
      </c>
      <c r="E79" s="7" t="s">
        <v>92</v>
      </c>
      <c r="F79" s="34" t="str">
        <f>' Security Checksheet'!M87</f>
        <v>Assess by selecting from the pull-down menu</v>
      </c>
      <c r="G79" s="8" t="str">
        <f t="shared" si="25"/>
        <v>Assess by selecting from the pull-down menu</v>
      </c>
    </row>
    <row r="80" spans="2:7" x14ac:dyDescent="0.45">
      <c r="B80" s="10" t="s">
        <v>20</v>
      </c>
      <c r="C80" s="7">
        <v>14</v>
      </c>
      <c r="D80" s="7">
        <v>76</v>
      </c>
      <c r="E80" s="7" t="s">
        <v>93</v>
      </c>
      <c r="F80" s="34" t="str">
        <f>' Security Checksheet'!M88</f>
        <v>Assess by selecting from the pull-down menu</v>
      </c>
      <c r="G80" s="8" t="str">
        <f t="shared" si="25"/>
        <v>Assess by selecting from the pull-down menu</v>
      </c>
    </row>
    <row r="81" spans="2:7" x14ac:dyDescent="0.45">
      <c r="B81" s="10" t="s">
        <v>20</v>
      </c>
      <c r="C81" s="7">
        <v>14</v>
      </c>
      <c r="D81" s="7">
        <v>77</v>
      </c>
      <c r="E81" s="7" t="s">
        <v>93</v>
      </c>
      <c r="F81" s="34" t="str">
        <f>' Security Checksheet'!M89</f>
        <v>Assess by selecting from the pull-down menu</v>
      </c>
      <c r="G81" s="8" t="str">
        <f t="shared" si="25"/>
        <v>Assess by selecting from the pull-down menu</v>
      </c>
    </row>
    <row r="82" spans="2:7" x14ac:dyDescent="0.45">
      <c r="B82" s="11" t="s">
        <v>20</v>
      </c>
      <c r="C82" s="12">
        <v>14</v>
      </c>
      <c r="D82" s="12">
        <v>78</v>
      </c>
      <c r="E82" s="12" t="s">
        <v>93</v>
      </c>
      <c r="F82" s="35" t="str">
        <f>' Security Checksheet'!M90</f>
        <v>Assess by selecting from the pull-down menu</v>
      </c>
      <c r="G82" s="13" t="str">
        <f t="shared" si="25"/>
        <v>Assess by selecting from the pull-down menu</v>
      </c>
    </row>
    <row r="83" spans="2:7" x14ac:dyDescent="0.45">
      <c r="B83" s="9" t="s">
        <v>21</v>
      </c>
      <c r="C83" s="4">
        <v>15</v>
      </c>
      <c r="D83" s="4">
        <v>79</v>
      </c>
      <c r="E83" s="4" t="s">
        <v>93</v>
      </c>
      <c r="F83" s="33" t="str">
        <f>' Security Checksheet'!M91</f>
        <v>Assess by selecting from the pull-down menu</v>
      </c>
      <c r="G83" s="5" t="str">
        <f t="shared" si="25"/>
        <v>Assess by selecting from the pull-down menu</v>
      </c>
    </row>
    <row r="84" spans="2:7" x14ac:dyDescent="0.45">
      <c r="B84" s="10" t="s">
        <v>21</v>
      </c>
      <c r="C84" s="7">
        <v>15</v>
      </c>
      <c r="D84" s="7">
        <v>80</v>
      </c>
      <c r="E84" s="7" t="s">
        <v>94</v>
      </c>
      <c r="F84" s="34" t="str">
        <f>' Security Checksheet'!M92</f>
        <v>Assess by selecting from the pull-down menu</v>
      </c>
      <c r="G84" s="8" t="str">
        <f t="shared" si="25"/>
        <v>Assess by selecting from the pull-down menu</v>
      </c>
    </row>
    <row r="85" spans="2:7" x14ac:dyDescent="0.45">
      <c r="B85" s="10" t="s">
        <v>21</v>
      </c>
      <c r="C85" s="7">
        <v>15</v>
      </c>
      <c r="D85" s="7">
        <v>81</v>
      </c>
      <c r="E85" s="7" t="s">
        <v>94</v>
      </c>
      <c r="F85" s="34" t="str">
        <f>' Security Checksheet'!M93</f>
        <v>Assess by selecting from the pull-down menu</v>
      </c>
      <c r="G85" s="8" t="str">
        <f t="shared" si="25"/>
        <v>Assess by selecting from the pull-down menu</v>
      </c>
    </row>
    <row r="86" spans="2:7" x14ac:dyDescent="0.45">
      <c r="B86" s="10" t="s">
        <v>21</v>
      </c>
      <c r="C86" s="7">
        <v>15</v>
      </c>
      <c r="D86" s="7">
        <v>82</v>
      </c>
      <c r="E86" s="7" t="s">
        <v>92</v>
      </c>
      <c r="F86" s="34" t="str">
        <f>' Security Checksheet'!M94</f>
        <v>Assess by selecting from the pull-down menu</v>
      </c>
      <c r="G86" s="8" t="str">
        <f t="shared" si="25"/>
        <v>Assess by selecting from the pull-down menu</v>
      </c>
    </row>
    <row r="87" spans="2:7" x14ac:dyDescent="0.45">
      <c r="B87" s="11" t="s">
        <v>21</v>
      </c>
      <c r="C87" s="12">
        <v>15</v>
      </c>
      <c r="D87" s="12">
        <v>83</v>
      </c>
      <c r="E87" s="12" t="s">
        <v>92</v>
      </c>
      <c r="F87" s="35" t="str">
        <f>' Security Checksheet'!M95</f>
        <v>Assess by selecting from the pull-down menu</v>
      </c>
      <c r="G87" s="13" t="str">
        <f t="shared" si="25"/>
        <v>Assess by selecting from the pull-down menu</v>
      </c>
    </row>
    <row r="88" spans="2:7" x14ac:dyDescent="0.45">
      <c r="B88" s="9" t="s">
        <v>22</v>
      </c>
      <c r="C88" s="4">
        <v>16</v>
      </c>
      <c r="D88" s="4">
        <v>84</v>
      </c>
      <c r="E88" s="4" t="s">
        <v>93</v>
      </c>
      <c r="F88" s="33" t="str">
        <f>' Security Checksheet'!M96</f>
        <v>Assess by selecting from the pull-down menu</v>
      </c>
      <c r="G88" s="5" t="str">
        <f t="shared" si="25"/>
        <v>Assess by selecting from the pull-down menu</v>
      </c>
    </row>
    <row r="89" spans="2:7" x14ac:dyDescent="0.45">
      <c r="B89" s="10" t="s">
        <v>22</v>
      </c>
      <c r="C89" s="7">
        <v>16</v>
      </c>
      <c r="D89" s="7">
        <v>85</v>
      </c>
      <c r="E89" s="7" t="s">
        <v>93</v>
      </c>
      <c r="F89" s="34" t="str">
        <f>' Security Checksheet'!M97</f>
        <v>Assess by selecting from the pull-down menu</v>
      </c>
      <c r="G89" s="8" t="str">
        <f t="shared" si="25"/>
        <v>Assess by selecting from the pull-down menu</v>
      </c>
    </row>
    <row r="90" spans="2:7" x14ac:dyDescent="0.45">
      <c r="B90" s="10" t="s">
        <v>22</v>
      </c>
      <c r="C90" s="7">
        <v>16</v>
      </c>
      <c r="D90" s="7">
        <v>86</v>
      </c>
      <c r="E90" s="7" t="s">
        <v>92</v>
      </c>
      <c r="F90" s="34" t="str">
        <f>' Security Checksheet'!M98</f>
        <v>Assess by selecting from the pull-down menu</v>
      </c>
      <c r="G90" s="8" t="str">
        <f t="shared" si="25"/>
        <v>Assess by selecting from the pull-down menu</v>
      </c>
    </row>
    <row r="91" spans="2:7" x14ac:dyDescent="0.45">
      <c r="B91" s="10" t="s">
        <v>22</v>
      </c>
      <c r="C91" s="7">
        <v>16</v>
      </c>
      <c r="D91" s="7">
        <v>87</v>
      </c>
      <c r="E91" s="7" t="s">
        <v>92</v>
      </c>
      <c r="F91" s="34" t="str">
        <f>' Security Checksheet'!M99</f>
        <v>Assess by selecting from the pull-down menu</v>
      </c>
      <c r="G91" s="8" t="str">
        <f t="shared" si="25"/>
        <v>Assess by selecting from the pull-down menu</v>
      </c>
    </row>
    <row r="92" spans="2:7" x14ac:dyDescent="0.45">
      <c r="B92" s="10" t="s">
        <v>22</v>
      </c>
      <c r="C92" s="7">
        <v>16</v>
      </c>
      <c r="D92" s="7">
        <v>88</v>
      </c>
      <c r="E92" s="7" t="s">
        <v>92</v>
      </c>
      <c r="F92" s="34" t="str">
        <f>' Security Checksheet'!M100</f>
        <v>Assess by selecting from the pull-down menu</v>
      </c>
      <c r="G92" s="8" t="str">
        <f t="shared" si="25"/>
        <v>Assess by selecting from the pull-down menu</v>
      </c>
    </row>
    <row r="93" spans="2:7" x14ac:dyDescent="0.45">
      <c r="B93" s="10" t="s">
        <v>22</v>
      </c>
      <c r="C93" s="7">
        <v>16</v>
      </c>
      <c r="D93" s="7">
        <v>89</v>
      </c>
      <c r="E93" s="7" t="s">
        <v>92</v>
      </c>
      <c r="F93" s="34" t="str">
        <f>' Security Checksheet'!M101</f>
        <v>Assess by selecting from the pull-down menu</v>
      </c>
      <c r="G93" s="8" t="str">
        <f t="shared" si="25"/>
        <v>Assess by selecting from the pull-down menu</v>
      </c>
    </row>
    <row r="94" spans="2:7" x14ac:dyDescent="0.45">
      <c r="B94" s="10" t="s">
        <v>22</v>
      </c>
      <c r="C94" s="7">
        <v>16</v>
      </c>
      <c r="D94" s="7">
        <v>90</v>
      </c>
      <c r="E94" s="7" t="s">
        <v>92</v>
      </c>
      <c r="F94" s="34" t="str">
        <f>' Security Checksheet'!M102</f>
        <v>Assess by selecting from the pull-down menu</v>
      </c>
      <c r="G94" s="8" t="str">
        <f t="shared" si="25"/>
        <v>Assess by selecting from the pull-down menu</v>
      </c>
    </row>
    <row r="95" spans="2:7" x14ac:dyDescent="0.45">
      <c r="B95" s="10" t="s">
        <v>22</v>
      </c>
      <c r="C95" s="7">
        <v>16</v>
      </c>
      <c r="D95" s="7">
        <v>91</v>
      </c>
      <c r="E95" s="7" t="s">
        <v>92</v>
      </c>
      <c r="F95" s="34" t="str">
        <f>' Security Checksheet'!M103</f>
        <v>Assess by selecting from the pull-down menu</v>
      </c>
      <c r="G95" s="8" t="str">
        <f t="shared" si="25"/>
        <v>Assess by selecting from the pull-down menu</v>
      </c>
    </row>
    <row r="96" spans="2:7" x14ac:dyDescent="0.45">
      <c r="B96" s="10" t="s">
        <v>22</v>
      </c>
      <c r="C96" s="7">
        <v>16</v>
      </c>
      <c r="D96" s="7">
        <v>92</v>
      </c>
      <c r="E96" s="7" t="s">
        <v>92</v>
      </c>
      <c r="F96" s="34" t="str">
        <f>' Security Checksheet'!M104</f>
        <v>Assess by selecting from the pull-down menu</v>
      </c>
      <c r="G96" s="8" t="str">
        <f t="shared" si="25"/>
        <v>Assess by selecting from the pull-down menu</v>
      </c>
    </row>
    <row r="97" spans="2:7" x14ac:dyDescent="0.45">
      <c r="B97" s="10" t="s">
        <v>22</v>
      </c>
      <c r="C97" s="7">
        <v>16</v>
      </c>
      <c r="D97" s="7">
        <v>93</v>
      </c>
      <c r="E97" s="7" t="s">
        <v>92</v>
      </c>
      <c r="F97" s="34" t="str">
        <f>' Security Checksheet'!M105</f>
        <v>Assess by selecting from the pull-down menu</v>
      </c>
      <c r="G97" s="8" t="str">
        <f t="shared" si="25"/>
        <v>Assess by selecting from the pull-down menu</v>
      </c>
    </row>
    <row r="98" spans="2:7" x14ac:dyDescent="0.45">
      <c r="B98" s="10" t="s">
        <v>22</v>
      </c>
      <c r="C98" s="7">
        <v>16</v>
      </c>
      <c r="D98" s="7">
        <v>94</v>
      </c>
      <c r="E98" s="7" t="s">
        <v>92</v>
      </c>
      <c r="F98" s="34" t="str">
        <f>' Security Checksheet'!M106</f>
        <v>Assess by selecting from the pull-down menu</v>
      </c>
      <c r="G98" s="8" t="str">
        <f t="shared" si="25"/>
        <v>Assess by selecting from the pull-down menu</v>
      </c>
    </row>
    <row r="99" spans="2:7" x14ac:dyDescent="0.45">
      <c r="B99" s="10" t="s">
        <v>22</v>
      </c>
      <c r="C99" s="7">
        <v>16</v>
      </c>
      <c r="D99" s="7">
        <v>95</v>
      </c>
      <c r="E99" s="7" t="s">
        <v>94</v>
      </c>
      <c r="F99" s="34" t="str">
        <f>' Security Checksheet'!M107</f>
        <v>Assess by selecting from the pull-down menu</v>
      </c>
      <c r="G99" s="8" t="str">
        <f t="shared" si="25"/>
        <v>Assess by selecting from the pull-down menu</v>
      </c>
    </row>
    <row r="100" spans="2:7" x14ac:dyDescent="0.45">
      <c r="B100" s="10" t="s">
        <v>22</v>
      </c>
      <c r="C100" s="7">
        <v>16</v>
      </c>
      <c r="D100" s="7">
        <v>96</v>
      </c>
      <c r="E100" s="7" t="s">
        <v>94</v>
      </c>
      <c r="F100" s="34" t="str">
        <f>' Security Checksheet'!M108</f>
        <v>Assess by selecting from the pull-down menu</v>
      </c>
      <c r="G100" s="8" t="str">
        <f t="shared" si="25"/>
        <v>Assess by selecting from the pull-down menu</v>
      </c>
    </row>
    <row r="101" spans="2:7" x14ac:dyDescent="0.45">
      <c r="B101" s="10" t="s">
        <v>22</v>
      </c>
      <c r="C101" s="7">
        <v>16</v>
      </c>
      <c r="D101" s="7">
        <v>97</v>
      </c>
      <c r="E101" s="7" t="s">
        <v>92</v>
      </c>
      <c r="F101" s="34" t="str">
        <f>' Security Checksheet'!M109</f>
        <v>Assess by selecting from the pull-down menu</v>
      </c>
      <c r="G101" s="8" t="str">
        <f t="shared" ref="G101:G132" si="26">IF(F101="2+",2,IF(F101="2-",2,IF(F101="1+",1,IF(F101="1-",1,IF(F101="該当なし",2,F101)))))</f>
        <v>Assess by selecting from the pull-down menu</v>
      </c>
    </row>
    <row r="102" spans="2:7" x14ac:dyDescent="0.45">
      <c r="B102" s="10" t="s">
        <v>22</v>
      </c>
      <c r="C102" s="7">
        <v>16</v>
      </c>
      <c r="D102" s="7">
        <v>98</v>
      </c>
      <c r="E102" s="7" t="s">
        <v>92</v>
      </c>
      <c r="F102" s="34" t="str">
        <f>' Security Checksheet'!M110</f>
        <v>Assess by selecting from the pull-down menu</v>
      </c>
      <c r="G102" s="8" t="str">
        <f t="shared" si="26"/>
        <v>Assess by selecting from the pull-down menu</v>
      </c>
    </row>
    <row r="103" spans="2:7" x14ac:dyDescent="0.45">
      <c r="B103" s="10" t="s">
        <v>22</v>
      </c>
      <c r="C103" s="7">
        <v>16</v>
      </c>
      <c r="D103" s="7">
        <v>99</v>
      </c>
      <c r="E103" s="7" t="s">
        <v>92</v>
      </c>
      <c r="F103" s="34" t="str">
        <f>' Security Checksheet'!M111</f>
        <v>Assess by selecting from the pull-down menu</v>
      </c>
      <c r="G103" s="8" t="str">
        <f t="shared" si="26"/>
        <v>Assess by selecting from the pull-down menu</v>
      </c>
    </row>
    <row r="104" spans="2:7" x14ac:dyDescent="0.45">
      <c r="B104" s="10" t="s">
        <v>22</v>
      </c>
      <c r="C104" s="7">
        <v>16</v>
      </c>
      <c r="D104" s="7">
        <v>100</v>
      </c>
      <c r="E104" s="7" t="s">
        <v>92</v>
      </c>
      <c r="F104" s="34" t="str">
        <f>' Security Checksheet'!M112</f>
        <v>Assess by selecting from the pull-down menu</v>
      </c>
      <c r="G104" s="8" t="str">
        <f t="shared" si="26"/>
        <v>Assess by selecting from the pull-down menu</v>
      </c>
    </row>
    <row r="105" spans="2:7" x14ac:dyDescent="0.45">
      <c r="B105" s="10" t="s">
        <v>22</v>
      </c>
      <c r="C105" s="7">
        <v>16</v>
      </c>
      <c r="D105" s="7">
        <v>101</v>
      </c>
      <c r="E105" s="7" t="s">
        <v>92</v>
      </c>
      <c r="F105" s="34" t="str">
        <f>' Security Checksheet'!M113</f>
        <v>Assess by selecting from the pull-down menu</v>
      </c>
      <c r="G105" s="8" t="str">
        <f t="shared" si="26"/>
        <v>Assess by selecting from the pull-down menu</v>
      </c>
    </row>
    <row r="106" spans="2:7" x14ac:dyDescent="0.45">
      <c r="B106" s="11" t="s">
        <v>22</v>
      </c>
      <c r="C106" s="12">
        <v>16</v>
      </c>
      <c r="D106" s="12">
        <v>102</v>
      </c>
      <c r="E106" s="12" t="s">
        <v>92</v>
      </c>
      <c r="F106" s="35" t="str">
        <f>' Security Checksheet'!M114</f>
        <v>Assess by selecting from the pull-down menu</v>
      </c>
      <c r="G106" s="13" t="str">
        <f t="shared" si="26"/>
        <v>Assess by selecting from the pull-down menu</v>
      </c>
    </row>
    <row r="107" spans="2:7" x14ac:dyDescent="0.45">
      <c r="B107" s="9" t="s">
        <v>23</v>
      </c>
      <c r="C107" s="4">
        <v>17</v>
      </c>
      <c r="D107" s="4">
        <v>103</v>
      </c>
      <c r="E107" s="4" t="s">
        <v>92</v>
      </c>
      <c r="F107" s="33" t="str">
        <f>' Security Checksheet'!M115</f>
        <v>Assess by selecting from the pull-down menu</v>
      </c>
      <c r="G107" s="5" t="str">
        <f t="shared" si="26"/>
        <v>Assess by selecting from the pull-down menu</v>
      </c>
    </row>
    <row r="108" spans="2:7" x14ac:dyDescent="0.45">
      <c r="B108" s="10" t="s">
        <v>23</v>
      </c>
      <c r="C108" s="7">
        <v>17</v>
      </c>
      <c r="D108" s="7">
        <v>104</v>
      </c>
      <c r="E108" s="7" t="s">
        <v>92</v>
      </c>
      <c r="F108" s="34" t="str">
        <f>' Security Checksheet'!M116</f>
        <v>Assess by selecting from the pull-down menu</v>
      </c>
      <c r="G108" s="8" t="str">
        <f t="shared" si="26"/>
        <v>Assess by selecting from the pull-down menu</v>
      </c>
    </row>
    <row r="109" spans="2:7" x14ac:dyDescent="0.45">
      <c r="B109" s="10" t="s">
        <v>23</v>
      </c>
      <c r="C109" s="7">
        <v>17</v>
      </c>
      <c r="D109" s="7">
        <v>105</v>
      </c>
      <c r="E109" s="7" t="s">
        <v>92</v>
      </c>
      <c r="F109" s="34" t="str">
        <f>' Security Checksheet'!M117</f>
        <v>Assess by selecting from the pull-down menu</v>
      </c>
      <c r="G109" s="8" t="str">
        <f t="shared" si="26"/>
        <v>Assess by selecting from the pull-down menu</v>
      </c>
    </row>
    <row r="110" spans="2:7" x14ac:dyDescent="0.45">
      <c r="B110" s="10" t="s">
        <v>23</v>
      </c>
      <c r="C110" s="7">
        <v>17</v>
      </c>
      <c r="D110" s="7">
        <v>106</v>
      </c>
      <c r="E110" s="7" t="s">
        <v>92</v>
      </c>
      <c r="F110" s="34" t="str">
        <f>' Security Checksheet'!M118</f>
        <v>Assess by selecting from the pull-down menu</v>
      </c>
      <c r="G110" s="8" t="str">
        <f t="shared" si="26"/>
        <v>Assess by selecting from the pull-down menu</v>
      </c>
    </row>
    <row r="111" spans="2:7" x14ac:dyDescent="0.45">
      <c r="B111" s="10" t="s">
        <v>23</v>
      </c>
      <c r="C111" s="7">
        <v>17</v>
      </c>
      <c r="D111" s="7">
        <v>107</v>
      </c>
      <c r="E111" s="7" t="s">
        <v>92</v>
      </c>
      <c r="F111" s="34" t="str">
        <f>' Security Checksheet'!M119</f>
        <v>Assess by selecting from the pull-down menu</v>
      </c>
      <c r="G111" s="8" t="str">
        <f t="shared" si="26"/>
        <v>Assess by selecting from the pull-down menu</v>
      </c>
    </row>
    <row r="112" spans="2:7" x14ac:dyDescent="0.45">
      <c r="B112" s="10" t="s">
        <v>23</v>
      </c>
      <c r="C112" s="7">
        <v>17</v>
      </c>
      <c r="D112" s="7">
        <v>108</v>
      </c>
      <c r="E112" s="7" t="s">
        <v>92</v>
      </c>
      <c r="F112" s="34" t="str">
        <f>' Security Checksheet'!M120</f>
        <v>Assess by selecting from the pull-down menu</v>
      </c>
      <c r="G112" s="8" t="str">
        <f t="shared" si="26"/>
        <v>Assess by selecting from the pull-down menu</v>
      </c>
    </row>
    <row r="113" spans="2:7" x14ac:dyDescent="0.45">
      <c r="B113" s="10" t="s">
        <v>23</v>
      </c>
      <c r="C113" s="7">
        <v>17</v>
      </c>
      <c r="D113" s="7">
        <v>109</v>
      </c>
      <c r="E113" s="7" t="s">
        <v>92</v>
      </c>
      <c r="F113" s="34" t="str">
        <f>' Security Checksheet'!M121</f>
        <v>Assess by selecting from the pull-down menu</v>
      </c>
      <c r="G113" s="8" t="str">
        <f t="shared" si="26"/>
        <v>Assess by selecting from the pull-down menu</v>
      </c>
    </row>
    <row r="114" spans="2:7" x14ac:dyDescent="0.45">
      <c r="B114" s="10" t="s">
        <v>23</v>
      </c>
      <c r="C114" s="7">
        <v>17</v>
      </c>
      <c r="D114" s="7">
        <v>110</v>
      </c>
      <c r="E114" s="7" t="s">
        <v>92</v>
      </c>
      <c r="F114" s="34" t="str">
        <f>' Security Checksheet'!M122</f>
        <v>Assess by selecting from the pull-down menu</v>
      </c>
      <c r="G114" s="8" t="str">
        <f t="shared" si="26"/>
        <v>Assess by selecting from the pull-down menu</v>
      </c>
    </row>
    <row r="115" spans="2:7" x14ac:dyDescent="0.45">
      <c r="B115" s="10" t="s">
        <v>23</v>
      </c>
      <c r="C115" s="7">
        <v>17</v>
      </c>
      <c r="D115" s="7">
        <v>111</v>
      </c>
      <c r="E115" s="7" t="s">
        <v>92</v>
      </c>
      <c r="F115" s="34" t="str">
        <f>' Security Checksheet'!M123</f>
        <v>Assess by selecting from the pull-down menu</v>
      </c>
      <c r="G115" s="8" t="str">
        <f t="shared" si="26"/>
        <v>Assess by selecting from the pull-down menu</v>
      </c>
    </row>
    <row r="116" spans="2:7" x14ac:dyDescent="0.45">
      <c r="B116" s="11" t="s">
        <v>23</v>
      </c>
      <c r="C116" s="12">
        <v>17</v>
      </c>
      <c r="D116" s="12">
        <v>112</v>
      </c>
      <c r="E116" s="12" t="s">
        <v>92</v>
      </c>
      <c r="F116" s="35" t="str">
        <f>' Security Checksheet'!M124</f>
        <v>Assess by selecting from the pull-down menu</v>
      </c>
      <c r="G116" s="13" t="str">
        <f t="shared" si="26"/>
        <v>Assess by selecting from the pull-down menu</v>
      </c>
    </row>
    <row r="117" spans="2:7" x14ac:dyDescent="0.45">
      <c r="B117" s="9" t="s">
        <v>24</v>
      </c>
      <c r="C117" s="4">
        <v>18</v>
      </c>
      <c r="D117" s="4">
        <v>113</v>
      </c>
      <c r="E117" s="4" t="s">
        <v>93</v>
      </c>
      <c r="F117" s="33" t="str">
        <f>' Security Checksheet'!M125</f>
        <v>Assess by selecting from the pull-down menu</v>
      </c>
      <c r="G117" s="5" t="str">
        <f t="shared" si="26"/>
        <v>Assess by selecting from the pull-down menu</v>
      </c>
    </row>
    <row r="118" spans="2:7" x14ac:dyDescent="0.45">
      <c r="B118" s="10" t="s">
        <v>24</v>
      </c>
      <c r="C118" s="7">
        <v>18</v>
      </c>
      <c r="D118" s="7">
        <v>114</v>
      </c>
      <c r="E118" s="7" t="s">
        <v>93</v>
      </c>
      <c r="F118" s="34" t="str">
        <f>' Security Checksheet'!M126</f>
        <v>Assess by selecting from the pull-down menu</v>
      </c>
      <c r="G118" s="8" t="str">
        <f t="shared" si="26"/>
        <v>Assess by selecting from the pull-down menu</v>
      </c>
    </row>
    <row r="119" spans="2:7" x14ac:dyDescent="0.45">
      <c r="B119" s="10" t="s">
        <v>24</v>
      </c>
      <c r="C119" s="7">
        <v>18</v>
      </c>
      <c r="D119" s="7">
        <v>115</v>
      </c>
      <c r="E119" s="7" t="s">
        <v>93</v>
      </c>
      <c r="F119" s="34" t="str">
        <f>' Security Checksheet'!M127</f>
        <v>Assess by selecting from the pull-down menu</v>
      </c>
      <c r="G119" s="8" t="str">
        <f t="shared" si="26"/>
        <v>Assess by selecting from the pull-down menu</v>
      </c>
    </row>
    <row r="120" spans="2:7" x14ac:dyDescent="0.45">
      <c r="B120" s="10" t="s">
        <v>24</v>
      </c>
      <c r="C120" s="7">
        <v>18</v>
      </c>
      <c r="D120" s="7">
        <v>116</v>
      </c>
      <c r="E120" s="7" t="s">
        <v>92</v>
      </c>
      <c r="F120" s="34" t="str">
        <f>' Security Checksheet'!M128</f>
        <v>Assess by selecting from the pull-down menu</v>
      </c>
      <c r="G120" s="8" t="str">
        <f t="shared" si="26"/>
        <v>Assess by selecting from the pull-down menu</v>
      </c>
    </row>
    <row r="121" spans="2:7" x14ac:dyDescent="0.45">
      <c r="B121" s="10" t="s">
        <v>24</v>
      </c>
      <c r="C121" s="7">
        <v>18</v>
      </c>
      <c r="D121" s="7">
        <v>117</v>
      </c>
      <c r="E121" s="7" t="s">
        <v>93</v>
      </c>
      <c r="F121" s="34" t="str">
        <f>' Security Checksheet'!M129</f>
        <v>Assess by selecting from the pull-down menu</v>
      </c>
      <c r="G121" s="8" t="str">
        <f t="shared" si="26"/>
        <v>Assess by selecting from the pull-down menu</v>
      </c>
    </row>
    <row r="122" spans="2:7" x14ac:dyDescent="0.45">
      <c r="B122" s="10" t="s">
        <v>24</v>
      </c>
      <c r="C122" s="7">
        <v>18</v>
      </c>
      <c r="D122" s="7">
        <v>118</v>
      </c>
      <c r="E122" s="7" t="s">
        <v>92</v>
      </c>
      <c r="F122" s="34" t="str">
        <f>' Security Checksheet'!M130</f>
        <v>Assess by selecting from the pull-down menu</v>
      </c>
      <c r="G122" s="8" t="str">
        <f t="shared" si="26"/>
        <v>Assess by selecting from the pull-down menu</v>
      </c>
    </row>
    <row r="123" spans="2:7" x14ac:dyDescent="0.45">
      <c r="B123" s="10" t="s">
        <v>24</v>
      </c>
      <c r="C123" s="7">
        <v>18</v>
      </c>
      <c r="D123" s="7">
        <v>119</v>
      </c>
      <c r="E123" s="7" t="s">
        <v>92</v>
      </c>
      <c r="F123" s="34" t="str">
        <f>' Security Checksheet'!M131</f>
        <v>Assess by selecting from the pull-down menu</v>
      </c>
      <c r="G123" s="8" t="str">
        <f t="shared" si="26"/>
        <v>Assess by selecting from the pull-down menu</v>
      </c>
    </row>
    <row r="124" spans="2:7" x14ac:dyDescent="0.45">
      <c r="B124" s="10" t="s">
        <v>24</v>
      </c>
      <c r="C124" s="7">
        <v>18</v>
      </c>
      <c r="D124" s="7">
        <v>120</v>
      </c>
      <c r="E124" s="7" t="s">
        <v>94</v>
      </c>
      <c r="F124" s="34" t="str">
        <f>' Security Checksheet'!M132</f>
        <v>Assess by selecting from the pull-down menu</v>
      </c>
      <c r="G124" s="8" t="str">
        <f t="shared" si="26"/>
        <v>Assess by selecting from the pull-down menu</v>
      </c>
    </row>
    <row r="125" spans="2:7" x14ac:dyDescent="0.45">
      <c r="B125" s="10" t="s">
        <v>24</v>
      </c>
      <c r="C125" s="7">
        <v>18</v>
      </c>
      <c r="D125" s="7">
        <v>121</v>
      </c>
      <c r="E125" s="7" t="s">
        <v>92</v>
      </c>
      <c r="F125" s="34" t="str">
        <f>' Security Checksheet'!M133</f>
        <v>Assess by selecting from the pull-down menu</v>
      </c>
      <c r="G125" s="8" t="str">
        <f t="shared" si="26"/>
        <v>Assess by selecting from the pull-down menu</v>
      </c>
    </row>
    <row r="126" spans="2:7" x14ac:dyDescent="0.45">
      <c r="B126" s="11" t="s">
        <v>24</v>
      </c>
      <c r="C126" s="12">
        <v>18</v>
      </c>
      <c r="D126" s="12">
        <v>122</v>
      </c>
      <c r="E126" s="12" t="s">
        <v>94</v>
      </c>
      <c r="F126" s="35" t="str">
        <f>' Security Checksheet'!M134</f>
        <v>Assess by selecting from the pull-down menu</v>
      </c>
      <c r="G126" s="13" t="str">
        <f t="shared" si="26"/>
        <v>Assess by selecting from the pull-down menu</v>
      </c>
    </row>
    <row r="127" spans="2:7" x14ac:dyDescent="0.45">
      <c r="B127" s="9" t="s">
        <v>25</v>
      </c>
      <c r="C127" s="4">
        <v>19</v>
      </c>
      <c r="D127" s="4">
        <v>123</v>
      </c>
      <c r="E127" s="4" t="s">
        <v>92</v>
      </c>
      <c r="F127" s="33" t="str">
        <f>' Security Checksheet'!M135</f>
        <v>Assess by selecting from the pull-down menu</v>
      </c>
      <c r="G127" s="5" t="str">
        <f t="shared" si="26"/>
        <v>Assess by selecting from the pull-down menu</v>
      </c>
    </row>
    <row r="128" spans="2:7" x14ac:dyDescent="0.45">
      <c r="B128" s="10" t="s">
        <v>25</v>
      </c>
      <c r="C128" s="7">
        <v>19</v>
      </c>
      <c r="D128" s="7">
        <v>124</v>
      </c>
      <c r="E128" s="7" t="s">
        <v>93</v>
      </c>
      <c r="F128" s="34" t="str">
        <f>' Security Checksheet'!M136</f>
        <v>Assess by selecting from the pull-down menu</v>
      </c>
      <c r="G128" s="8" t="str">
        <f t="shared" si="26"/>
        <v>Assess by selecting from the pull-down menu</v>
      </c>
    </row>
    <row r="129" spans="2:7" x14ac:dyDescent="0.45">
      <c r="B129" s="10" t="s">
        <v>25</v>
      </c>
      <c r="C129" s="7">
        <v>19</v>
      </c>
      <c r="D129" s="7">
        <v>125</v>
      </c>
      <c r="E129" s="7" t="s">
        <v>92</v>
      </c>
      <c r="F129" s="34" t="str">
        <f>' Security Checksheet'!M137</f>
        <v>Assess by selecting from the pull-down menu</v>
      </c>
      <c r="G129" s="8" t="str">
        <f t="shared" si="26"/>
        <v>Assess by selecting from the pull-down menu</v>
      </c>
    </row>
    <row r="130" spans="2:7" x14ac:dyDescent="0.45">
      <c r="B130" s="10" t="s">
        <v>25</v>
      </c>
      <c r="C130" s="7">
        <v>19</v>
      </c>
      <c r="D130" s="7">
        <v>126</v>
      </c>
      <c r="E130" s="7" t="s">
        <v>94</v>
      </c>
      <c r="F130" s="34" t="str">
        <f>' Security Checksheet'!M138</f>
        <v>Assess by selecting from the pull-down menu</v>
      </c>
      <c r="G130" s="8" t="str">
        <f t="shared" si="26"/>
        <v>Assess by selecting from the pull-down menu</v>
      </c>
    </row>
    <row r="131" spans="2:7" x14ac:dyDescent="0.45">
      <c r="B131" s="10" t="s">
        <v>25</v>
      </c>
      <c r="C131" s="7">
        <v>19</v>
      </c>
      <c r="D131" s="7">
        <v>127</v>
      </c>
      <c r="E131" s="7" t="s">
        <v>94</v>
      </c>
      <c r="F131" s="34" t="str">
        <f>' Security Checksheet'!M139</f>
        <v>Assess by selecting from the pull-down menu</v>
      </c>
      <c r="G131" s="8" t="str">
        <f t="shared" si="26"/>
        <v>Assess by selecting from the pull-down menu</v>
      </c>
    </row>
    <row r="132" spans="2:7" x14ac:dyDescent="0.45">
      <c r="B132" s="11" t="s">
        <v>25</v>
      </c>
      <c r="C132" s="12">
        <v>19</v>
      </c>
      <c r="D132" s="12">
        <v>128</v>
      </c>
      <c r="E132" s="12" t="s">
        <v>94</v>
      </c>
      <c r="F132" s="35" t="str">
        <f>' Security Checksheet'!M140</f>
        <v>Assess by selecting from the pull-down menu</v>
      </c>
      <c r="G132" s="13" t="str">
        <f t="shared" si="26"/>
        <v>Assess by selecting from the pull-down menu</v>
      </c>
    </row>
    <row r="133" spans="2:7" x14ac:dyDescent="0.45">
      <c r="B133" s="9" t="s">
        <v>26</v>
      </c>
      <c r="C133" s="4">
        <v>20</v>
      </c>
      <c r="D133" s="4">
        <v>129</v>
      </c>
      <c r="E133" s="4" t="s">
        <v>94</v>
      </c>
      <c r="F133" s="33" t="str">
        <f>' Security Checksheet'!M141</f>
        <v>Assess by selecting from the pull-down menu</v>
      </c>
      <c r="G133" s="5" t="str">
        <f t="shared" ref="G133:G157" si="27">IF(F133="2+",2,IF(F133="2-",2,IF(F133="1+",1,IF(F133="1-",1,IF(F133="該当なし",2,F133)))))</f>
        <v>Assess by selecting from the pull-down menu</v>
      </c>
    </row>
    <row r="134" spans="2:7" x14ac:dyDescent="0.45">
      <c r="B134" s="11" t="s">
        <v>26</v>
      </c>
      <c r="C134" s="12">
        <v>20</v>
      </c>
      <c r="D134" s="12">
        <v>130</v>
      </c>
      <c r="E134" s="12" t="s">
        <v>92</v>
      </c>
      <c r="F134" s="35" t="str">
        <f>' Security Checksheet'!M142</f>
        <v>Assess by selecting from the pull-down menu</v>
      </c>
      <c r="G134" s="13" t="str">
        <f t="shared" si="27"/>
        <v>Assess by selecting from the pull-down menu</v>
      </c>
    </row>
    <row r="135" spans="2:7" x14ac:dyDescent="0.45">
      <c r="B135" s="9" t="s">
        <v>27</v>
      </c>
      <c r="C135" s="4">
        <v>21</v>
      </c>
      <c r="D135" s="4">
        <v>131</v>
      </c>
      <c r="E135" s="4" t="s">
        <v>92</v>
      </c>
      <c r="F135" s="33" t="str">
        <f>' Security Checksheet'!M143</f>
        <v>Assess by selecting from the pull-down menu</v>
      </c>
      <c r="G135" s="5" t="str">
        <f t="shared" si="27"/>
        <v>Assess by selecting from the pull-down menu</v>
      </c>
    </row>
    <row r="136" spans="2:7" x14ac:dyDescent="0.45">
      <c r="B136" s="10" t="s">
        <v>27</v>
      </c>
      <c r="C136" s="7">
        <v>21</v>
      </c>
      <c r="D136" s="7">
        <v>132</v>
      </c>
      <c r="E136" s="7" t="s">
        <v>92</v>
      </c>
      <c r="F136" s="34" t="str">
        <f>' Security Checksheet'!M144</f>
        <v>Assess by selecting from the pull-down menu</v>
      </c>
      <c r="G136" s="8" t="str">
        <f t="shared" si="27"/>
        <v>Assess by selecting from the pull-down menu</v>
      </c>
    </row>
    <row r="137" spans="2:7" x14ac:dyDescent="0.45">
      <c r="B137" s="10" t="s">
        <v>27</v>
      </c>
      <c r="C137" s="7">
        <v>21</v>
      </c>
      <c r="D137" s="7">
        <v>133</v>
      </c>
      <c r="E137" s="7" t="s">
        <v>92</v>
      </c>
      <c r="F137" s="34" t="str">
        <f>' Security Checksheet'!M145</f>
        <v>Assess by selecting from the pull-down menu</v>
      </c>
      <c r="G137" s="8" t="str">
        <f t="shared" si="27"/>
        <v>Assess by selecting from the pull-down menu</v>
      </c>
    </row>
    <row r="138" spans="2:7" x14ac:dyDescent="0.45">
      <c r="B138" s="10" t="s">
        <v>27</v>
      </c>
      <c r="C138" s="7">
        <v>21</v>
      </c>
      <c r="D138" s="7">
        <v>134</v>
      </c>
      <c r="E138" s="7" t="s">
        <v>92</v>
      </c>
      <c r="F138" s="34" t="str">
        <f>' Security Checksheet'!M146</f>
        <v>Assess by selecting from the pull-down menu</v>
      </c>
      <c r="G138" s="8" t="str">
        <f t="shared" si="27"/>
        <v>Assess by selecting from the pull-down menu</v>
      </c>
    </row>
    <row r="139" spans="2:7" x14ac:dyDescent="0.45">
      <c r="B139" s="11" t="s">
        <v>27</v>
      </c>
      <c r="C139" s="12">
        <v>21</v>
      </c>
      <c r="D139" s="12">
        <v>135</v>
      </c>
      <c r="E139" s="12" t="s">
        <v>92</v>
      </c>
      <c r="F139" s="35" t="str">
        <f>' Security Checksheet'!M147</f>
        <v>Assess by selecting from the pull-down menu</v>
      </c>
      <c r="G139" s="13" t="str">
        <f t="shared" si="27"/>
        <v>Assess by selecting from the pull-down menu</v>
      </c>
    </row>
    <row r="140" spans="2:7" x14ac:dyDescent="0.45">
      <c r="B140" s="9" t="s">
        <v>28</v>
      </c>
      <c r="C140" s="4">
        <v>22</v>
      </c>
      <c r="D140" s="4">
        <v>136</v>
      </c>
      <c r="E140" s="4" t="s">
        <v>93</v>
      </c>
      <c r="F140" s="33" t="str">
        <f>' Security Checksheet'!M148</f>
        <v>Assess by selecting from the pull-down menu</v>
      </c>
      <c r="G140" s="5" t="str">
        <f t="shared" si="27"/>
        <v>Assess by selecting from the pull-down menu</v>
      </c>
    </row>
    <row r="141" spans="2:7" x14ac:dyDescent="0.45">
      <c r="B141" s="10" t="s">
        <v>28</v>
      </c>
      <c r="C141" s="7">
        <v>22</v>
      </c>
      <c r="D141" s="7">
        <v>137</v>
      </c>
      <c r="E141" s="7" t="s">
        <v>93</v>
      </c>
      <c r="F141" s="34" t="str">
        <f>' Security Checksheet'!M149</f>
        <v>Assess by selecting from the pull-down menu</v>
      </c>
      <c r="G141" s="8" t="str">
        <f t="shared" si="27"/>
        <v>Assess by selecting from the pull-down menu</v>
      </c>
    </row>
    <row r="142" spans="2:7" x14ac:dyDescent="0.45">
      <c r="B142" s="10" t="s">
        <v>28</v>
      </c>
      <c r="C142" s="7">
        <v>22</v>
      </c>
      <c r="D142" s="7">
        <v>138</v>
      </c>
      <c r="E142" s="7" t="s">
        <v>94</v>
      </c>
      <c r="F142" s="34" t="str">
        <f>' Security Checksheet'!M150</f>
        <v>Assess by selecting from the pull-down menu</v>
      </c>
      <c r="G142" s="8" t="str">
        <f t="shared" si="27"/>
        <v>Assess by selecting from the pull-down menu</v>
      </c>
    </row>
    <row r="143" spans="2:7" x14ac:dyDescent="0.45">
      <c r="B143" s="10" t="s">
        <v>28</v>
      </c>
      <c r="C143" s="7">
        <v>22</v>
      </c>
      <c r="D143" s="7">
        <v>139</v>
      </c>
      <c r="E143" s="7" t="s">
        <v>92</v>
      </c>
      <c r="F143" s="34" t="str">
        <f>' Security Checksheet'!M151</f>
        <v>Assess by selecting from the pull-down menu</v>
      </c>
      <c r="G143" s="8" t="str">
        <f t="shared" si="27"/>
        <v>Assess by selecting from the pull-down menu</v>
      </c>
    </row>
    <row r="144" spans="2:7" x14ac:dyDescent="0.45">
      <c r="B144" s="10" t="s">
        <v>28</v>
      </c>
      <c r="C144" s="7">
        <v>22</v>
      </c>
      <c r="D144" s="7">
        <v>140</v>
      </c>
      <c r="E144" s="7" t="s">
        <v>92</v>
      </c>
      <c r="F144" s="34" t="str">
        <f>' Security Checksheet'!M152</f>
        <v>Assess by selecting from the pull-down menu</v>
      </c>
      <c r="G144" s="8" t="str">
        <f t="shared" si="27"/>
        <v>Assess by selecting from the pull-down menu</v>
      </c>
    </row>
    <row r="145" spans="2:7" x14ac:dyDescent="0.45">
      <c r="B145" s="11" t="s">
        <v>28</v>
      </c>
      <c r="C145" s="12">
        <v>22</v>
      </c>
      <c r="D145" s="12">
        <v>141</v>
      </c>
      <c r="E145" s="12" t="s">
        <v>92</v>
      </c>
      <c r="F145" s="35" t="str">
        <f>' Security Checksheet'!M153</f>
        <v>Assess by selecting from the pull-down menu</v>
      </c>
      <c r="G145" s="13" t="str">
        <f t="shared" si="27"/>
        <v>Assess by selecting from the pull-down menu</v>
      </c>
    </row>
    <row r="146" spans="2:7" x14ac:dyDescent="0.45">
      <c r="B146" s="9" t="s">
        <v>29</v>
      </c>
      <c r="C146" s="4">
        <v>23</v>
      </c>
      <c r="D146" s="4">
        <v>142</v>
      </c>
      <c r="E146" s="4" t="s">
        <v>92</v>
      </c>
      <c r="F146" s="33" t="str">
        <f>' Security Checksheet'!M154</f>
        <v>Assess by selecting from the pull-down menu</v>
      </c>
      <c r="G146" s="5" t="str">
        <f t="shared" si="27"/>
        <v>Assess by selecting from the pull-down menu</v>
      </c>
    </row>
    <row r="147" spans="2:7" x14ac:dyDescent="0.45">
      <c r="B147" s="10" t="s">
        <v>29</v>
      </c>
      <c r="C147" s="7">
        <v>23</v>
      </c>
      <c r="D147" s="7">
        <v>143</v>
      </c>
      <c r="E147" s="7" t="s">
        <v>92</v>
      </c>
      <c r="F147" s="34" t="str">
        <f>' Security Checksheet'!M155</f>
        <v>Assess by selecting from the pull-down menu</v>
      </c>
      <c r="G147" s="8" t="str">
        <f t="shared" si="27"/>
        <v>Assess by selecting from the pull-down menu</v>
      </c>
    </row>
    <row r="148" spans="2:7" x14ac:dyDescent="0.45">
      <c r="B148" s="10" t="s">
        <v>29</v>
      </c>
      <c r="C148" s="7">
        <v>23</v>
      </c>
      <c r="D148" s="7">
        <v>144</v>
      </c>
      <c r="E148" s="7" t="s">
        <v>94</v>
      </c>
      <c r="F148" s="34" t="str">
        <f>' Security Checksheet'!M156</f>
        <v>Assess by selecting from the pull-down menu</v>
      </c>
      <c r="G148" s="8" t="str">
        <f t="shared" si="27"/>
        <v>Assess by selecting from the pull-down menu</v>
      </c>
    </row>
    <row r="149" spans="2:7" x14ac:dyDescent="0.45">
      <c r="B149" s="10" t="s">
        <v>29</v>
      </c>
      <c r="C149" s="7">
        <v>23</v>
      </c>
      <c r="D149" s="7">
        <v>145</v>
      </c>
      <c r="E149" s="7" t="s">
        <v>92</v>
      </c>
      <c r="F149" s="34" t="str">
        <f>' Security Checksheet'!M157</f>
        <v>Assess by selecting from the pull-down menu</v>
      </c>
      <c r="G149" s="8" t="str">
        <f t="shared" si="27"/>
        <v>Assess by selecting from the pull-down menu</v>
      </c>
    </row>
    <row r="150" spans="2:7" x14ac:dyDescent="0.45">
      <c r="B150" s="10" t="s">
        <v>29</v>
      </c>
      <c r="C150" s="7">
        <v>23</v>
      </c>
      <c r="D150" s="7">
        <v>146</v>
      </c>
      <c r="E150" s="7" t="s">
        <v>92</v>
      </c>
      <c r="F150" s="34" t="str">
        <f>' Security Checksheet'!M158</f>
        <v>Assess by selecting from the pull-down menu</v>
      </c>
      <c r="G150" s="8" t="str">
        <f t="shared" si="27"/>
        <v>Assess by selecting from the pull-down menu</v>
      </c>
    </row>
    <row r="151" spans="2:7" x14ac:dyDescent="0.45">
      <c r="B151" s="11" t="s">
        <v>29</v>
      </c>
      <c r="C151" s="12">
        <v>23</v>
      </c>
      <c r="D151" s="12">
        <v>147</v>
      </c>
      <c r="E151" s="12" t="s">
        <v>94</v>
      </c>
      <c r="F151" s="35" t="str">
        <f>' Security Checksheet'!M159</f>
        <v>Assess by selecting from the pull-down menu</v>
      </c>
      <c r="G151" s="13" t="str">
        <f t="shared" si="27"/>
        <v>Assess by selecting from the pull-down menu</v>
      </c>
    </row>
    <row r="152" spans="2:7" x14ac:dyDescent="0.45">
      <c r="B152" s="9" t="s">
        <v>30</v>
      </c>
      <c r="C152" s="4">
        <v>24</v>
      </c>
      <c r="D152" s="4">
        <v>148</v>
      </c>
      <c r="E152" s="4" t="s">
        <v>93</v>
      </c>
      <c r="F152" s="33" t="str">
        <f>' Security Checksheet'!M160</f>
        <v>Assess by selecting from the pull-down menu</v>
      </c>
      <c r="G152" s="5" t="str">
        <f t="shared" si="27"/>
        <v>Assess by selecting from the pull-down menu</v>
      </c>
    </row>
    <row r="153" spans="2:7" x14ac:dyDescent="0.45">
      <c r="B153" s="10" t="s">
        <v>30</v>
      </c>
      <c r="C153" s="7">
        <v>24</v>
      </c>
      <c r="D153" s="7">
        <v>149</v>
      </c>
      <c r="E153" s="7" t="s">
        <v>93</v>
      </c>
      <c r="F153" s="34" t="str">
        <f>' Security Checksheet'!M161</f>
        <v>Assess by selecting from the pull-down menu</v>
      </c>
      <c r="G153" s="8" t="str">
        <f t="shared" si="27"/>
        <v>Assess by selecting from the pull-down menu</v>
      </c>
    </row>
    <row r="154" spans="2:7" x14ac:dyDescent="0.45">
      <c r="B154" s="10" t="s">
        <v>30</v>
      </c>
      <c r="C154" s="7">
        <v>24</v>
      </c>
      <c r="D154" s="7">
        <v>150</v>
      </c>
      <c r="E154" s="7" t="s">
        <v>93</v>
      </c>
      <c r="F154" s="34" t="str">
        <f>' Security Checksheet'!M162</f>
        <v>Assess by selecting from the pull-down menu</v>
      </c>
      <c r="G154" s="8" t="str">
        <f t="shared" si="27"/>
        <v>Assess by selecting from the pull-down menu</v>
      </c>
    </row>
    <row r="155" spans="2:7" x14ac:dyDescent="0.45">
      <c r="B155" s="10" t="s">
        <v>30</v>
      </c>
      <c r="C155" s="7">
        <v>24</v>
      </c>
      <c r="D155" s="7">
        <v>151</v>
      </c>
      <c r="E155" s="7" t="s">
        <v>92</v>
      </c>
      <c r="F155" s="34" t="str">
        <f>' Security Checksheet'!M163</f>
        <v>Assess by selecting from the pull-down menu</v>
      </c>
      <c r="G155" s="8" t="str">
        <f t="shared" si="27"/>
        <v>Assess by selecting from the pull-down menu</v>
      </c>
    </row>
    <row r="156" spans="2:7" x14ac:dyDescent="0.45">
      <c r="B156" s="10" t="s">
        <v>30</v>
      </c>
      <c r="C156" s="7">
        <v>24</v>
      </c>
      <c r="D156" s="7">
        <v>152</v>
      </c>
      <c r="E156" s="7" t="s">
        <v>92</v>
      </c>
      <c r="F156" s="34" t="str">
        <f>' Security Checksheet'!M164</f>
        <v>Assess by selecting from the pull-down menu</v>
      </c>
      <c r="G156" s="8" t="str">
        <f t="shared" si="27"/>
        <v>Assess by selecting from the pull-down menu</v>
      </c>
    </row>
    <row r="157" spans="2:7" x14ac:dyDescent="0.45">
      <c r="B157" s="11" t="s">
        <v>30</v>
      </c>
      <c r="C157" s="12">
        <v>24</v>
      </c>
      <c r="D157" s="12">
        <v>153</v>
      </c>
      <c r="E157" s="12" t="s">
        <v>92</v>
      </c>
      <c r="F157" s="35" t="str">
        <f>' Security Checksheet'!M165</f>
        <v>Assess by selecting from the pull-down menu</v>
      </c>
      <c r="G157" s="13" t="str">
        <f t="shared" si="27"/>
        <v>Assess by selecting from the pull-down menu</v>
      </c>
    </row>
  </sheetData>
  <autoFilter ref="B4:G157" xr:uid="{00000000-0009-0000-0000-000001000000}"/>
  <mergeCells count="11">
    <mergeCell ref="AF3:AG3"/>
    <mergeCell ref="AH3:AI3"/>
    <mergeCell ref="K2:O3"/>
    <mergeCell ref="Z2:AI2"/>
    <mergeCell ref="P3:R3"/>
    <mergeCell ref="AC3:AE3"/>
    <mergeCell ref="Z3:AB3"/>
    <mergeCell ref="S3:U3"/>
    <mergeCell ref="V3:W3"/>
    <mergeCell ref="X3:Y3"/>
    <mergeCell ref="P2:Y2"/>
  </mergeCells>
  <phoneticPr fontId="1"/>
  <conditionalFormatting sqref="Z5:AI29">
    <cfRule type="cellIs" dxfId="0" priority="1" operator="between">
      <formula>0</formula>
      <formula>0.999</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 Security Checksheet</vt:lpstr>
      <vt:lpstr>temp</vt:lpstr>
      <vt:lpstr>' Security Checksheet'!Print_Area</vt:lpstr>
      <vt:lpstr>' Security Checksheet'!Print_Titles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藤原 政彦</cp:lastModifiedBy>
  <cp:lastPrinted>2021-05-27T09:41:47Z</cp:lastPrinted>
  <dcterms:created xsi:type="dcterms:W3CDTF">2020-10-30T02:18:11Z</dcterms:created>
  <dcterms:modified xsi:type="dcterms:W3CDTF">2025-02-03T01:56:05Z</dcterms:modified>
</cp:coreProperties>
</file>